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ЗФ" sheetId="1" r:id="rId1"/>
  </sheets>
  <definedNames>
    <definedName name="_xlnm.Print_Area" localSheetId="0">'ЗФ'!$A$1:$G$75</definedName>
    <definedName name="_xlnm.Print_Titles" localSheetId="0">'ЗФ'!$3:$3</definedName>
  </definedNames>
  <calcPr fullCalcOnLoad="1"/>
</workbook>
</file>

<file path=xl/sharedStrings.xml><?xml version="1.0" encoding="utf-8"?>
<sst xmlns="http://schemas.openxmlformats.org/spreadsheetml/2006/main" count="85" uniqueCount="85">
  <si>
    <t>Код</t>
  </si>
  <si>
    <t>Назва</t>
  </si>
  <si>
    <t>План на рік з урахуванням змін                    (грн)</t>
  </si>
  <si>
    <t>План на звітний період (тис.грн.)</t>
  </si>
  <si>
    <t>Виконано за звітний період    (грн)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</si>
  <si>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</si>
  <si>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</si>
  <si>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</si>
  <si>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</si>
  <si>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</si>
  <si>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</si>
  <si>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</si>
  <si>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</si>
  <si>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</si>
  <si>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</si>
  <si>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Iншi неподаткові надходження</t>
  </si>
  <si>
    <t>Інші надходження  </t>
  </si>
  <si>
    <t>Разом власних доходів</t>
  </si>
  <si>
    <t>Офіційні трансферти</t>
  </si>
  <si>
    <t>Субвенція  з державного бюджету місцевим бюджетам</t>
  </si>
  <si>
    <t>Субвенція  з державного бюджету на  забезпечення окремих видатків районних рад, спрямованих на виконання їх повноважень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</si>
  <si>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</si>
  <si>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</si>
  <si>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бюджетів територіальних громад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</si>
  <si>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</si>
  <si>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</si>
  <si>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</si>
  <si>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</si>
  <si>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</si>
  <si>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ВСЬОГО ДОХОДІВ ЗАГАЛЬНОГО ФОНДУ</t>
  </si>
  <si>
    <t>ВИДАТКИ ЗАГАЛЬНОГО ФОНДУ</t>
  </si>
  <si>
    <t>0100</t>
  </si>
  <si>
    <t>Державне управління</t>
  </si>
  <si>
    <t>3000</t>
  </si>
  <si>
    <t>Соціальний захист та  соціальне забезпечення</t>
  </si>
  <si>
    <t>1000</t>
  </si>
  <si>
    <t>Засоби масової інформації</t>
  </si>
  <si>
    <t>Сільське і лісове господарство, рибне господарство та мисливство</t>
  </si>
  <si>
    <t>7610</t>
  </si>
  <si>
    <t>Cприяння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</si>
  <si>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</si>
  <si>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</si>
  <si>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</si>
  <si>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</si>
  <si>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</si>
  <si>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</si>
  <si>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</si>
  <si>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</si>
  <si>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Разом видатків загального фонду</t>
  </si>
  <si>
    <t>Трансферти з районного бюджету, передбачені іншім бюджетам</t>
  </si>
  <si>
    <t>у тому числі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</si>
  <si>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</si>
  <si>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Всього видатків загального фонду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</si>
  <si>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</si>
  <si>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</si>
  <si>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додаткові дотації</t>
  </si>
  <si>
    <t xml:space="preserve"> -   субвенції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</si>
  <si>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</si>
  <si>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Інша субвенція</t>
  </si>
  <si>
    <t xml:space="preserve">Всього видатків загального фонду </t>
  </si>
  <si>
    <t>КРЕДИТУВАННЯ  ЗАГАЛЬНОГО ФОНДУ</t>
  </si>
  <si>
    <t xml:space="preserve"> </t>
  </si>
  <si>
    <t>8831</t>
  </si>
  <si>
    <t xml:space="preserve">Надання довгострокових кредитів індивідуальним забудовникам житла на селі </t>
  </si>
  <si>
    <t>Всього кредитування загального фонду</t>
  </si>
  <si>
    <t>ФІНАНСУВАННЯ ЗАГАЛЬНОГО ФОНДУ</t>
  </si>
  <si>
    <t>Зміни обсягів бюджетних коштів</t>
  </si>
  <si>
    <t>На початок періоду</t>
  </si>
  <si>
    <t>На кінець періоду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</si>
  <si>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</si>
  <si>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</si>
  <si>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Фінансування за рахунок коштів єдиного казначейського рахунку</t>
  </si>
  <si>
    <t>Всього фінансування загального фонду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</si>
  <si>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</si>
  <si>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</si>
  <si>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240603000</t>
  </si>
  <si>
    <t>Інша субвенція з бюджету територіальних громади</t>
  </si>
  <si>
    <t>8240</t>
  </si>
  <si>
    <t>Заходи та роботи з територіальної оборони</t>
  </si>
  <si>
    <t>0210</t>
  </si>
  <si>
    <t>Інша діяльність у сфері державного управління</t>
  </si>
  <si>
    <t>Звіт про виконання районного бюджету Новгород-Сіверського району                                                                        за І півріччя 2023 року</t>
  </si>
  <si>
    <t>9810</t>
  </si>
  <si>
    <t>3112</t>
  </si>
  <si>
    <t>Заходи державної політики з питань дітей та їх соціального захисту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</si>
</sst>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.00\ _г_р_н_._-;\-* #,##0.00\ _г_р_н_._-;_-* &quot;-&quot;??\ _г_р_н_._-;_-@_-"/>
    <numFmt numFmtId="178" formatCode="_-* #,##0\ &quot;грн.&quot;_-;\-* #,##0\ &quot;грн.&quot;_-;_-* &quot;-&quot;\ &quot;грн.&quot;_-;_-@_-"/>
    <numFmt numFmtId="179" formatCode="_-* #,##0.00\ &quot;грн.&quot;_-;\-* #,##0.00\ &quot;грн.&quot;_-;_-* &quot;-&quot;??\ &quot;грн.&quot;_-;_-@_-"/>
    <numFmt numFmtId="180" formatCode="#,##0.0"/>
    <numFmt numFmtId="181" formatCode="000000"/>
    <numFmt numFmtId="182" formatCode="#,##0.00000"/>
    <numFmt numFmtId="183" formatCode="#0.00"/>
  </numFmts>
  <fonts count="56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Arial Cyr"/>
      <family val="2"/>
    </font>
    <font>
      <sz val="14"/>
      <color indexed="8"/>
      <name val="Arial Cyr"/>
      <family val="2"/>
    </font>
    <font>
      <b/>
      <sz val="16"/>
      <color indexed="12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 Cyr"/>
      <family val="2"/>
    </font>
    <font>
      <sz val="14"/>
      <color indexed="12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1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1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8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11" fillId="4" borderId="10" xfId="0" applyNumberFormat="1" applyFont="1" applyFill="1" applyBorder="1" applyAlignment="1" applyProtection="1">
      <alignment horizontal="right" shrinkToFit="1"/>
      <protection/>
    </xf>
    <xf numFmtId="0" fontId="11" fillId="4" borderId="14" xfId="0" applyFont="1" applyFill="1" applyBorder="1" applyAlignment="1" applyProtection="1">
      <alignment horizontal="center" wrapText="1"/>
      <protection/>
    </xf>
    <xf numFmtId="2" fontId="11" fillId="4" borderId="11" xfId="0" applyNumberFormat="1" applyFont="1" applyFill="1" applyBorder="1" applyAlignment="1">
      <alignment horizontal="right" wrapText="1" shrinkToFit="1"/>
    </xf>
    <xf numFmtId="4" fontId="11" fillId="4" borderId="11" xfId="0" applyNumberFormat="1" applyFont="1" applyFill="1" applyBorder="1" applyAlignment="1">
      <alignment horizontal="right" wrapText="1" shrinkToFit="1"/>
    </xf>
    <xf numFmtId="180" fontId="11" fillId="4" borderId="11" xfId="0" applyNumberFormat="1" applyFont="1" applyFill="1" applyBorder="1" applyAlignment="1">
      <alignment horizontal="right" wrapText="1" shrinkToFit="1"/>
    </xf>
    <xf numFmtId="180" fontId="11" fillId="4" borderId="12" xfId="0" applyNumberFormat="1" applyFont="1" applyFill="1" applyBorder="1" applyAlignment="1">
      <alignment horizontal="right" wrapText="1" shrinkToFit="1"/>
    </xf>
    <xf numFmtId="0" fontId="55" fillId="0" borderId="15" xfId="53" applyFont="1" applyBorder="1">
      <alignment/>
      <protection/>
    </xf>
    <xf numFmtId="0" fontId="6" fillId="0" borderId="16" xfId="0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2" fontId="6" fillId="0" borderId="17" xfId="0" applyNumberFormat="1" applyFont="1" applyFill="1" applyBorder="1" applyAlignment="1" applyProtection="1">
      <alignment wrapText="1"/>
      <protection/>
    </xf>
    <xf numFmtId="4" fontId="6" fillId="0" borderId="17" xfId="0" applyNumberFormat="1" applyFont="1" applyFill="1" applyBorder="1" applyAlignment="1" applyProtection="1">
      <alignment wrapText="1"/>
      <protection/>
    </xf>
    <xf numFmtId="180" fontId="6" fillId="0" borderId="17" xfId="0" applyNumberFormat="1" applyFont="1" applyFill="1" applyBorder="1" applyAlignment="1" applyProtection="1">
      <alignment horizontal="right" wrapText="1"/>
      <protection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49" fontId="6" fillId="0" borderId="19" xfId="0" applyNumberFormat="1" applyFont="1" applyFill="1" applyBorder="1" applyAlignment="1" applyProtection="1">
      <alignment horizontal="right" vertical="top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2" fontId="6" fillId="0" borderId="20" xfId="0" applyNumberFormat="1" applyFont="1" applyFill="1" applyBorder="1" applyAlignment="1">
      <alignment horizontal="right" wrapText="1" shrinkToFit="1"/>
    </xf>
    <xf numFmtId="2" fontId="6" fillId="0" borderId="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 wrapText="1" shrinkToFit="1"/>
    </xf>
    <xf numFmtId="180" fontId="6" fillId="0" borderId="21" xfId="0" applyNumberFormat="1" applyFont="1" applyFill="1" applyBorder="1" applyAlignment="1">
      <alignment horizontal="right" wrapText="1" shrinkToFit="1"/>
    </xf>
    <xf numFmtId="49" fontId="6" fillId="0" borderId="22" xfId="0" applyNumberFormat="1" applyFont="1" applyFill="1" applyBorder="1" applyAlignment="1" applyProtection="1">
      <alignment horizontal="right" vertical="top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>
      <alignment horizontal="right" wrapText="1" shrinkToFit="1"/>
    </xf>
    <xf numFmtId="180" fontId="6" fillId="0" borderId="15" xfId="0" applyNumberFormat="1" applyFont="1" applyFill="1" applyBorder="1" applyAlignment="1">
      <alignment horizontal="right" wrapText="1" shrinkToFit="1"/>
    </xf>
    <xf numFmtId="49" fontId="6" fillId="0" borderId="15" xfId="0" applyNumberFormat="1" applyFont="1" applyFill="1" applyBorder="1" applyAlignment="1" applyProtection="1">
      <alignment horizontal="right" vertical="top"/>
      <protection/>
    </xf>
    <xf numFmtId="2" fontId="6" fillId="0" borderId="15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2" fontId="11" fillId="33" borderId="11" xfId="0" applyNumberFormat="1" applyFont="1" applyFill="1" applyBorder="1" applyAlignment="1" applyProtection="1">
      <alignment vertical="center" wrapText="1"/>
      <protection/>
    </xf>
    <xf numFmtId="0" fontId="11" fillId="4" borderId="23" xfId="0" applyNumberFormat="1" applyFont="1" applyFill="1" applyBorder="1" applyAlignment="1" applyProtection="1">
      <alignment horizontal="right" shrinkToFit="1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2" fontId="11" fillId="4" borderId="25" xfId="0" applyNumberFormat="1" applyFont="1" applyFill="1" applyBorder="1" applyAlignment="1">
      <alignment horizontal="right" wrapText="1" shrinkToFit="1"/>
    </xf>
    <xf numFmtId="180" fontId="11" fillId="4" borderId="25" xfId="0" applyNumberFormat="1" applyFont="1" applyFill="1" applyBorder="1" applyAlignment="1">
      <alignment horizontal="right" wrapText="1" shrinkToFit="1"/>
    </xf>
    <xf numFmtId="180" fontId="11" fillId="4" borderId="26" xfId="0" applyNumberFormat="1" applyFont="1" applyFill="1" applyBorder="1" applyAlignment="1">
      <alignment horizontal="right" wrapText="1" shrinkToFit="1"/>
    </xf>
    <xf numFmtId="0" fontId="11" fillId="0" borderId="15" xfId="55" applyFont="1" applyBorder="1" applyAlignment="1">
      <alignment horizontal="center" vertical="center"/>
      <protection/>
    </xf>
    <xf numFmtId="0" fontId="11" fillId="0" borderId="15" xfId="55" applyFont="1" applyBorder="1" applyAlignment="1">
      <alignment vertical="center" wrapText="1"/>
      <protection/>
    </xf>
    <xf numFmtId="2" fontId="11" fillId="34" borderId="15" xfId="0" applyNumberFormat="1" applyFont="1" applyFill="1" applyBorder="1" applyAlignment="1">
      <alignment horizontal="right" wrapText="1" shrinkToFit="1"/>
    </xf>
    <xf numFmtId="180" fontId="6" fillId="34" borderId="15" xfId="0" applyNumberFormat="1" applyFont="1" applyFill="1" applyBorder="1" applyAlignment="1">
      <alignment horizontal="right" wrapText="1" shrinkToFi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2" fontId="6" fillId="34" borderId="15" xfId="0" applyNumberFormat="1" applyFont="1" applyFill="1" applyBorder="1" applyAlignment="1">
      <alignment horizontal="right" wrapText="1" shrinkToFit="1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2" fontId="11" fillId="0" borderId="15" xfId="0" applyNumberFormat="1" applyFont="1" applyFill="1" applyBorder="1" applyAlignment="1">
      <alignment horizontal="right" wrapText="1" shrinkToFit="1"/>
    </xf>
    <xf numFmtId="18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2" fontId="6" fillId="32" borderId="27" xfId="0" applyNumberFormat="1" applyFont="1" applyFill="1" applyBorder="1" applyAlignment="1" applyProtection="1">
      <alignment vertical="center" shrinkToFit="1"/>
      <protection/>
    </xf>
    <xf numFmtId="180" fontId="6" fillId="32" borderId="27" xfId="0" applyNumberFormat="1" applyFont="1" applyFill="1" applyBorder="1" applyAlignment="1" applyProtection="1">
      <alignment vertical="center" wrapText="1"/>
      <protection/>
    </xf>
    <xf numFmtId="180" fontId="6" fillId="32" borderId="28" xfId="0" applyNumberFormat="1" applyFont="1" applyFill="1" applyBorder="1" applyAlignment="1" applyProtection="1">
      <alignment horizontal="right" vertical="center" wrapText="1"/>
      <protection/>
    </xf>
    <xf numFmtId="2" fontId="6" fillId="32" borderId="29" xfId="0" applyNumberFormat="1" applyFont="1" applyFill="1" applyBorder="1" applyAlignment="1" applyProtection="1">
      <alignment shrinkToFit="1"/>
      <protection/>
    </xf>
    <xf numFmtId="2" fontId="6" fillId="32" borderId="30" xfId="0" applyNumberFormat="1" applyFont="1" applyFill="1" applyBorder="1" applyAlignment="1" applyProtection="1">
      <alignment shrinkToFit="1"/>
      <protection/>
    </xf>
    <xf numFmtId="2" fontId="6" fillId="32" borderId="15" xfId="0" applyNumberFormat="1" applyFont="1" applyFill="1" applyBorder="1" applyAlignment="1" applyProtection="1">
      <alignment shrinkToFit="1"/>
      <protection/>
    </xf>
    <xf numFmtId="2" fontId="6" fillId="32" borderId="31" xfId="0" applyNumberFormat="1" applyFont="1" applyFill="1" applyBorder="1" applyAlignment="1" applyProtection="1">
      <alignment shrinkToFit="1"/>
      <protection/>
    </xf>
    <xf numFmtId="180" fontId="6" fillId="0" borderId="32" xfId="0" applyNumberFormat="1" applyFont="1" applyFill="1" applyBorder="1" applyAlignment="1">
      <alignment horizontal="right" wrapText="1" shrinkToFit="1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justify" vertical="top" wrapText="1"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left" vertical="center" wrapText="1"/>
      <protection/>
    </xf>
    <xf numFmtId="2" fontId="11" fillId="35" borderId="11" xfId="0" applyNumberFormat="1" applyFont="1" applyFill="1" applyBorder="1" applyAlignment="1" applyProtection="1">
      <alignment vertical="center" wrapText="1"/>
      <protection hidden="1"/>
    </xf>
    <xf numFmtId="2" fontId="11" fillId="35" borderId="14" xfId="0" applyNumberFormat="1" applyFont="1" applyFill="1" applyBorder="1" applyAlignment="1" applyProtection="1">
      <alignment vertical="center" wrapText="1"/>
      <protection hidden="1"/>
    </xf>
    <xf numFmtId="180" fontId="11" fillId="35" borderId="11" xfId="0" applyNumberFormat="1" applyFont="1" applyFill="1" applyBorder="1" applyAlignment="1" applyProtection="1">
      <alignment vertical="center" wrapText="1"/>
      <protection/>
    </xf>
    <xf numFmtId="180" fontId="11" fillId="35" borderId="13" xfId="0" applyNumberFormat="1" applyFont="1" applyFill="1" applyBorder="1" applyAlignment="1" applyProtection="1">
      <alignment horizontal="right" vertical="center" wrapText="1"/>
      <protection/>
    </xf>
    <xf numFmtId="2" fontId="6" fillId="35" borderId="11" xfId="0" applyNumberFormat="1" applyFont="1" applyFill="1" applyBorder="1" applyAlignment="1" applyProtection="1">
      <alignment vertical="center" wrapText="1"/>
      <protection hidden="1"/>
    </xf>
    <xf numFmtId="2" fontId="6" fillId="35" borderId="14" xfId="0" applyNumberFormat="1" applyFont="1" applyFill="1" applyBorder="1" applyAlignment="1" applyProtection="1">
      <alignment vertical="center" wrapText="1"/>
      <protection hidden="1"/>
    </xf>
    <xf numFmtId="180" fontId="6" fillId="35" borderId="11" xfId="0" applyNumberFormat="1" applyFont="1" applyFill="1" applyBorder="1" applyAlignment="1" applyProtection="1">
      <alignment vertical="center" wrapText="1"/>
      <protection hidden="1"/>
    </xf>
    <xf numFmtId="180" fontId="11" fillId="35" borderId="13" xfId="54" applyNumberFormat="1" applyFont="1" applyFill="1" applyBorder="1" applyAlignment="1">
      <alignment vertical="center" wrapText="1"/>
      <protection/>
    </xf>
    <xf numFmtId="49" fontId="6" fillId="32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17" xfId="0" applyNumberFormat="1" applyFont="1" applyFill="1" applyBorder="1" applyAlignment="1" applyProtection="1">
      <alignment horizontal="left" vertical="center" wrapText="1"/>
      <protection/>
    </xf>
    <xf numFmtId="2" fontId="6" fillId="32" borderId="31" xfId="0" applyNumberFormat="1" applyFont="1" applyFill="1" applyBorder="1" applyAlignment="1" applyProtection="1">
      <alignment horizontal="right"/>
      <protection hidden="1"/>
    </xf>
    <xf numFmtId="2" fontId="6" fillId="32" borderId="20" xfId="0" applyNumberFormat="1" applyFont="1" applyFill="1" applyBorder="1" applyAlignment="1" applyProtection="1">
      <alignment horizontal="right"/>
      <protection hidden="1"/>
    </xf>
    <xf numFmtId="180" fontId="6" fillId="32" borderId="20" xfId="0" applyNumberFormat="1" applyFont="1" applyFill="1" applyBorder="1" applyAlignment="1" applyProtection="1">
      <alignment horizontal="right"/>
      <protection hidden="1"/>
    </xf>
    <xf numFmtId="180" fontId="6" fillId="32" borderId="34" xfId="0" applyNumberFormat="1" applyFont="1" applyFill="1" applyBorder="1" applyAlignment="1" applyProtection="1">
      <alignment horizontal="right"/>
      <protection hidden="1"/>
    </xf>
    <xf numFmtId="49" fontId="6" fillId="32" borderId="15" xfId="0" applyNumberFormat="1" applyFont="1" applyFill="1" applyBorder="1" applyAlignment="1" applyProtection="1">
      <alignment horizontal="right" vertical="top"/>
      <protection hidden="1"/>
    </xf>
    <xf numFmtId="49" fontId="6" fillId="32" borderId="15" xfId="0" applyNumberFormat="1" applyFont="1" applyFill="1" applyBorder="1" applyAlignment="1" applyProtection="1">
      <alignment horizontal="left" vertical="top" wrapText="1"/>
      <protection hidden="1"/>
    </xf>
    <xf numFmtId="2" fontId="6" fillId="32" borderId="35" xfId="0" applyNumberFormat="1" applyFont="1" applyFill="1" applyBorder="1" applyAlignment="1" applyProtection="1">
      <alignment horizontal="right"/>
      <protection hidden="1"/>
    </xf>
    <xf numFmtId="2" fontId="6" fillId="32" borderId="15" xfId="0" applyNumberFormat="1" applyFont="1" applyFill="1" applyBorder="1" applyAlignment="1" applyProtection="1">
      <alignment horizontal="right"/>
      <protection hidden="1"/>
    </xf>
    <xf numFmtId="180" fontId="6" fillId="32" borderId="15" xfId="0" applyNumberFormat="1" applyFont="1" applyFill="1" applyBorder="1" applyAlignment="1" applyProtection="1">
      <alignment horizontal="right"/>
      <protection hidden="1"/>
    </xf>
    <xf numFmtId="180" fontId="6" fillId="32" borderId="36" xfId="0" applyNumberFormat="1" applyFont="1" applyFill="1" applyBorder="1" applyAlignment="1" applyProtection="1">
      <alignment horizontal="right"/>
      <protection hidden="1"/>
    </xf>
    <xf numFmtId="180" fontId="7" fillId="32" borderId="0" xfId="0" applyNumberFormat="1" applyFont="1" applyFill="1" applyAlignment="1">
      <alignment/>
    </xf>
    <xf numFmtId="49" fontId="6" fillId="32" borderId="37" xfId="0" applyNumberFormat="1" applyFont="1" applyFill="1" applyBorder="1" applyAlignment="1" applyProtection="1">
      <alignment horizontal="right" vertical="top"/>
      <protection hidden="1"/>
    </xf>
    <xf numFmtId="0" fontId="6" fillId="32" borderId="33" xfId="0" applyFont="1" applyFill="1" applyBorder="1" applyAlignment="1" applyProtection="1">
      <alignment horizontal="left" vertical="top" wrapText="1"/>
      <protection hidden="1"/>
    </xf>
    <xf numFmtId="2" fontId="6" fillId="32" borderId="38" xfId="0" applyNumberFormat="1" applyFont="1" applyFill="1" applyBorder="1" applyAlignment="1" applyProtection="1">
      <alignment horizontal="right"/>
      <protection hidden="1"/>
    </xf>
    <xf numFmtId="2" fontId="6" fillId="32" borderId="33" xfId="0" applyNumberFormat="1" applyFont="1" applyFill="1" applyBorder="1" applyAlignment="1" applyProtection="1">
      <alignment horizontal="right"/>
      <protection hidden="1"/>
    </xf>
    <xf numFmtId="181" fontId="6" fillId="32" borderId="39" xfId="0" applyNumberFormat="1" applyFont="1" applyFill="1" applyBorder="1" applyAlignment="1" applyProtection="1">
      <alignment horizontal="right" vertical="top"/>
      <protection hidden="1"/>
    </xf>
    <xf numFmtId="0" fontId="6" fillId="32" borderId="15" xfId="0" applyFont="1" applyFill="1" applyBorder="1" applyAlignment="1" applyProtection="1">
      <alignment horizontal="left" vertical="top" wrapText="1"/>
      <protection hidden="1"/>
    </xf>
    <xf numFmtId="49" fontId="6" fillId="32" borderId="40" xfId="0" applyNumberFormat="1" applyFont="1" applyFill="1" applyBorder="1" applyAlignment="1" applyProtection="1">
      <alignment horizontal="right" vertical="top"/>
      <protection hidden="1"/>
    </xf>
    <xf numFmtId="2" fontId="6" fillId="32" borderId="35" xfId="0" applyNumberFormat="1" applyFont="1" applyFill="1" applyBorder="1" applyAlignment="1" applyProtection="1">
      <alignment horizontal="right" wrapText="1"/>
      <protection hidden="1"/>
    </xf>
    <xf numFmtId="2" fontId="6" fillId="32" borderId="15" xfId="0" applyNumberFormat="1" applyFont="1" applyFill="1" applyBorder="1" applyAlignment="1" applyProtection="1">
      <alignment horizontal="right" wrapText="1"/>
      <protection hidden="1"/>
    </xf>
    <xf numFmtId="180" fontId="13" fillId="32" borderId="0" xfId="0" applyNumberFormat="1" applyFont="1" applyFill="1" applyBorder="1" applyAlignment="1" applyProtection="1">
      <alignment horizontal="right" wrapText="1"/>
      <protection hidden="1"/>
    </xf>
    <xf numFmtId="181" fontId="6" fillId="32" borderId="41" xfId="0" applyNumberFormat="1" applyFont="1" applyFill="1" applyBorder="1" applyAlignment="1" applyProtection="1">
      <alignment horizontal="right" vertical="top" wrapText="1"/>
      <protection hidden="1"/>
    </xf>
    <xf numFmtId="0" fontId="6" fillId="32" borderId="17" xfId="0" applyFont="1" applyFill="1" applyBorder="1" applyAlignment="1" applyProtection="1">
      <alignment horizontal="left" vertical="top" wrapText="1"/>
      <protection hidden="1"/>
    </xf>
    <xf numFmtId="2" fontId="6" fillId="32" borderId="42" xfId="0" applyNumberFormat="1" applyFont="1" applyFill="1" applyBorder="1" applyAlignment="1" applyProtection="1">
      <alignment horizontal="right" wrapText="1"/>
      <protection hidden="1"/>
    </xf>
    <xf numFmtId="2" fontId="6" fillId="32" borderId="17" xfId="0" applyNumberFormat="1" applyFont="1" applyFill="1" applyBorder="1" applyAlignment="1" applyProtection="1">
      <alignment horizontal="right" wrapText="1"/>
      <protection hidden="1"/>
    </xf>
    <xf numFmtId="180" fontId="14" fillId="32" borderId="0" xfId="0" applyNumberFormat="1" applyFont="1" applyFill="1" applyBorder="1" applyAlignment="1" applyProtection="1">
      <alignment horizontal="right" wrapText="1"/>
      <protection hidden="1"/>
    </xf>
    <xf numFmtId="2" fontId="6" fillId="32" borderId="42" xfId="0" applyNumberFormat="1" applyFont="1" applyFill="1" applyBorder="1" applyAlignment="1" applyProtection="1">
      <alignment horizontal="right"/>
      <protection hidden="1"/>
    </xf>
    <xf numFmtId="2" fontId="6" fillId="32" borderId="17" xfId="0" applyNumberFormat="1" applyFont="1" applyFill="1" applyBorder="1" applyAlignment="1" applyProtection="1">
      <alignment horizontal="right"/>
      <protection hidden="1"/>
    </xf>
    <xf numFmtId="49" fontId="6" fillId="32" borderId="33" xfId="0" applyNumberFormat="1" applyFont="1" applyFill="1" applyBorder="1" applyAlignment="1" applyProtection="1">
      <alignment horizontal="right" vertical="center"/>
      <protection hidden="1"/>
    </xf>
    <xf numFmtId="0" fontId="6" fillId="32" borderId="43" xfId="0" applyFont="1" applyFill="1" applyBorder="1" applyAlignment="1" applyProtection="1">
      <alignment horizontal="left" vertical="top" wrapText="1"/>
      <protection hidden="1"/>
    </xf>
    <xf numFmtId="49" fontId="6" fillId="32" borderId="15" xfId="0" applyNumberFormat="1" applyFont="1" applyFill="1" applyBorder="1" applyAlignment="1" applyProtection="1">
      <alignment horizontal="right" vertical="center"/>
      <protection hidden="1"/>
    </xf>
    <xf numFmtId="0" fontId="6" fillId="32" borderId="15" xfId="0" applyFont="1" applyFill="1" applyBorder="1" applyAlignment="1" applyProtection="1">
      <alignment horizontal="left" vertical="center" wrapText="1"/>
      <protection hidden="1"/>
    </xf>
    <xf numFmtId="49" fontId="6" fillId="32" borderId="16" xfId="0" applyNumberFormat="1" applyFont="1" applyFill="1" applyBorder="1" applyAlignment="1" applyProtection="1">
      <alignment horizontal="right" vertical="top"/>
      <protection hidden="1"/>
    </xf>
    <xf numFmtId="0" fontId="6" fillId="32" borderId="44" xfId="0" applyFont="1" applyFill="1" applyBorder="1" applyAlignment="1" applyProtection="1">
      <alignment horizontal="left" vertical="top" wrapText="1"/>
      <protection hidden="1"/>
    </xf>
    <xf numFmtId="180" fontId="6" fillId="32" borderId="17" xfId="0" applyNumberFormat="1" applyFont="1" applyFill="1" applyBorder="1" applyAlignment="1" applyProtection="1">
      <alignment horizontal="right"/>
      <protection hidden="1"/>
    </xf>
    <xf numFmtId="0" fontId="6" fillId="32" borderId="20" xfId="0" applyFont="1" applyFill="1" applyBorder="1" applyAlignment="1" applyProtection="1">
      <alignment horizontal="left" vertical="top" wrapText="1"/>
      <protection hidden="1"/>
    </xf>
    <xf numFmtId="2" fontId="6" fillId="32" borderId="0" xfId="0" applyNumberFormat="1" applyFont="1" applyFill="1" applyBorder="1" applyAlignment="1" applyProtection="1">
      <alignment horizontal="right"/>
      <protection hidden="1"/>
    </xf>
    <xf numFmtId="0" fontId="15" fillId="32" borderId="15" xfId="0" applyFont="1" applyFill="1" applyBorder="1" applyAlignment="1">
      <alignment/>
    </xf>
    <xf numFmtId="2" fontId="15" fillId="32" borderId="15" xfId="0" applyNumberFormat="1" applyFont="1" applyFill="1" applyBorder="1" applyAlignment="1">
      <alignment/>
    </xf>
    <xf numFmtId="180" fontId="16" fillId="32" borderId="0" xfId="0" applyNumberFormat="1" applyFont="1" applyFill="1" applyBorder="1" applyAlignment="1" applyProtection="1">
      <alignment horizontal="right"/>
      <protection hidden="1"/>
    </xf>
    <xf numFmtId="181" fontId="11" fillId="33" borderId="45" xfId="0" applyNumberFormat="1" applyFont="1" applyFill="1" applyBorder="1" applyAlignment="1" applyProtection="1">
      <alignment horizontal="right" vertical="center" wrapText="1"/>
      <protection hidden="1"/>
    </xf>
    <xf numFmtId="49" fontId="11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27" xfId="0" applyNumberFormat="1" applyFont="1" applyFill="1" applyBorder="1" applyAlignment="1" applyProtection="1">
      <alignment horizontal="right" vertical="center"/>
      <protection hidden="1"/>
    </xf>
    <xf numFmtId="180" fontId="11" fillId="33" borderId="27" xfId="0" applyNumberFormat="1" applyFont="1" applyFill="1" applyBorder="1" applyAlignment="1" applyProtection="1">
      <alignment horizontal="right" vertical="center"/>
      <protection hidden="1"/>
    </xf>
    <xf numFmtId="180" fontId="11" fillId="33" borderId="28" xfId="0" applyNumberFormat="1" applyFont="1" applyFill="1" applyBorder="1" applyAlignment="1" applyProtection="1">
      <alignment horizontal="right" vertical="center"/>
      <protection hidden="1"/>
    </xf>
    <xf numFmtId="49" fontId="6" fillId="32" borderId="37" xfId="0" applyNumberFormat="1" applyFont="1" applyFill="1" applyBorder="1" applyAlignment="1" applyProtection="1">
      <alignment horizontal="right" vertical="center"/>
      <protection hidden="1"/>
    </xf>
    <xf numFmtId="181" fontId="11" fillId="33" borderId="15" xfId="0" applyNumberFormat="1" applyFont="1" applyFill="1" applyBorder="1" applyAlignment="1" applyProtection="1">
      <alignment horizontal="right" vertical="center" wrapText="1"/>
      <protection hidden="1"/>
    </xf>
    <xf numFmtId="49" fontId="11" fillId="33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15" xfId="0" applyNumberFormat="1" applyFont="1" applyFill="1" applyBorder="1" applyAlignment="1">
      <alignment vertical="center"/>
    </xf>
    <xf numFmtId="180" fontId="11" fillId="33" borderId="15" xfId="0" applyNumberFormat="1" applyFont="1" applyFill="1" applyBorder="1" applyAlignment="1" applyProtection="1">
      <alignment horizontal="right" vertical="center"/>
      <protection hidden="1"/>
    </xf>
    <xf numFmtId="180" fontId="9" fillId="0" borderId="0" xfId="0" applyNumberFormat="1" applyFont="1" applyAlignment="1">
      <alignment vertical="center"/>
    </xf>
    <xf numFmtId="181" fontId="6" fillId="0" borderId="37" xfId="0" applyNumberFormat="1" applyFont="1" applyFill="1" applyBorder="1" applyAlignment="1" applyProtection="1">
      <alignment horizontal="right" vertical="top" wrapText="1"/>
      <protection hidden="1"/>
    </xf>
    <xf numFmtId="10" fontId="6" fillId="0" borderId="20" xfId="0" applyNumberFormat="1" applyFont="1" applyFill="1" applyBorder="1" applyAlignment="1" applyProtection="1">
      <alignment horizontal="left" vertical="top" wrapText="1"/>
      <protection hidden="1"/>
    </xf>
    <xf numFmtId="2" fontId="6" fillId="0" borderId="31" xfId="0" applyNumberFormat="1" applyFont="1" applyFill="1" applyBorder="1" applyAlignment="1" applyProtection="1">
      <alignment horizontal="right" wrapText="1"/>
      <protection hidden="1"/>
    </xf>
    <xf numFmtId="180" fontId="6" fillId="0" borderId="31" xfId="0" applyNumberFormat="1" applyFont="1" applyFill="1" applyBorder="1" applyAlignment="1" applyProtection="1">
      <alignment horizontal="right" wrapText="1"/>
      <protection hidden="1"/>
    </xf>
    <xf numFmtId="2" fontId="6" fillId="0" borderId="20" xfId="0" applyNumberFormat="1" applyFont="1" applyFill="1" applyBorder="1" applyAlignment="1" applyProtection="1">
      <alignment horizontal="right" wrapText="1"/>
      <protection hidden="1"/>
    </xf>
    <xf numFmtId="180" fontId="6" fillId="0" borderId="20" xfId="0" applyNumberFormat="1" applyFont="1" applyFill="1" applyBorder="1" applyAlignment="1" applyProtection="1">
      <alignment horizontal="right" wrapText="1"/>
      <protection hidden="1"/>
    </xf>
    <xf numFmtId="180" fontId="6" fillId="0" borderId="34" xfId="0" applyNumberFormat="1" applyFont="1" applyFill="1" applyBorder="1" applyAlignment="1" applyProtection="1">
      <alignment horizontal="right" wrapText="1"/>
      <protection hidden="1"/>
    </xf>
    <xf numFmtId="2" fontId="17" fillId="0" borderId="31" xfId="0" applyNumberFormat="1" applyFont="1" applyFill="1" applyBorder="1" applyAlignment="1" applyProtection="1">
      <alignment horizontal="right" wrapText="1"/>
      <protection hidden="1"/>
    </xf>
    <xf numFmtId="180" fontId="17" fillId="0" borderId="31" xfId="0" applyNumberFormat="1" applyFont="1" applyFill="1" applyBorder="1" applyAlignment="1" applyProtection="1">
      <alignment horizontal="right" wrapText="1"/>
      <protection hidden="1"/>
    </xf>
    <xf numFmtId="2" fontId="17" fillId="0" borderId="20" xfId="0" applyNumberFormat="1" applyFont="1" applyFill="1" applyBorder="1" applyAlignment="1" applyProtection="1">
      <alignment horizontal="right" wrapText="1"/>
      <protection hidden="1"/>
    </xf>
    <xf numFmtId="180" fontId="17" fillId="0" borderId="20" xfId="0" applyNumberFormat="1" applyFont="1" applyFill="1" applyBorder="1" applyAlignment="1" applyProtection="1">
      <alignment horizontal="right" wrapText="1"/>
      <protection hidden="1"/>
    </xf>
    <xf numFmtId="180" fontId="3" fillId="0" borderId="0" xfId="0" applyNumberFormat="1" applyFont="1" applyAlignment="1">
      <alignment/>
    </xf>
    <xf numFmtId="181" fontId="11" fillId="33" borderId="46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/>
      <protection hidden="1"/>
    </xf>
    <xf numFmtId="180" fontId="11" fillId="33" borderId="14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 shrinkToFit="1"/>
      <protection hidden="1"/>
    </xf>
    <xf numFmtId="180" fontId="11" fillId="33" borderId="13" xfId="0" applyNumberFormat="1" applyFont="1" applyFill="1" applyBorder="1" applyAlignment="1" applyProtection="1">
      <alignment horizontal="right" vertical="center"/>
      <protection hidden="1"/>
    </xf>
    <xf numFmtId="181" fontId="6" fillId="32" borderId="46" xfId="0" applyNumberFormat="1" applyFont="1" applyFill="1" applyBorder="1" applyAlignment="1" applyProtection="1">
      <alignment horizontal="right" vertical="center" wrapText="1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2" fontId="6" fillId="32" borderId="14" xfId="0" applyNumberFormat="1" applyFont="1" applyFill="1" applyBorder="1" applyAlignment="1" applyProtection="1">
      <alignment vertical="center" wrapText="1"/>
      <protection hidden="1"/>
    </xf>
    <xf numFmtId="180" fontId="6" fillId="32" borderId="11" xfId="0" applyNumberFormat="1" applyFont="1" applyFill="1" applyBorder="1" applyAlignment="1" applyProtection="1">
      <alignment vertical="center" wrapText="1"/>
      <protection hidden="1"/>
    </xf>
    <xf numFmtId="2" fontId="6" fillId="32" borderId="11" xfId="0" applyNumberFormat="1" applyFont="1" applyFill="1" applyBorder="1" applyAlignment="1" applyProtection="1">
      <alignment vertical="center" wrapText="1"/>
      <protection hidden="1"/>
    </xf>
    <xf numFmtId="180" fontId="11" fillId="32" borderId="13" xfId="54" applyNumberFormat="1" applyFont="1" applyFill="1" applyBorder="1" applyAlignment="1">
      <alignment vertical="center" wrapText="1"/>
      <protection/>
    </xf>
    <xf numFmtId="180" fontId="7" fillId="32" borderId="0" xfId="0" applyNumberFormat="1" applyFont="1" applyFill="1" applyAlignment="1">
      <alignment vertical="center"/>
    </xf>
    <xf numFmtId="0" fontId="6" fillId="32" borderId="29" xfId="0" applyFont="1" applyFill="1" applyBorder="1" applyAlignment="1" applyProtection="1">
      <alignment horizontal="left" vertical="top" wrapText="1"/>
      <protection hidden="1"/>
    </xf>
    <xf numFmtId="2" fontId="6" fillId="32" borderId="30" xfId="0" applyNumberFormat="1" applyFont="1" applyFill="1" applyBorder="1" applyAlignment="1" applyProtection="1">
      <alignment horizontal="right"/>
      <protection hidden="1"/>
    </xf>
    <xf numFmtId="180" fontId="6" fillId="32" borderId="30" xfId="0" applyNumberFormat="1" applyFont="1" applyFill="1" applyBorder="1" applyAlignment="1" applyProtection="1">
      <alignment horizontal="right"/>
      <protection hidden="1"/>
    </xf>
    <xf numFmtId="2" fontId="6" fillId="32" borderId="29" xfId="0" applyNumberFormat="1" applyFont="1" applyFill="1" applyBorder="1" applyAlignment="1" applyProtection="1">
      <alignment horizontal="right"/>
      <protection hidden="1"/>
    </xf>
    <xf numFmtId="180" fontId="6" fillId="32" borderId="29" xfId="0" applyNumberFormat="1" applyFont="1" applyFill="1" applyBorder="1" applyAlignment="1" applyProtection="1">
      <alignment horizontal="right"/>
      <protection hidden="1"/>
    </xf>
    <xf numFmtId="180" fontId="6" fillId="32" borderId="47" xfId="0" applyNumberFormat="1" applyFont="1" applyFill="1" applyBorder="1" applyAlignment="1" applyProtection="1">
      <alignment horizontal="right"/>
      <protection hidden="1"/>
    </xf>
    <xf numFmtId="0" fontId="6" fillId="32" borderId="48" xfId="0" applyFont="1" applyFill="1" applyBorder="1" applyAlignment="1" applyProtection="1">
      <alignment horizontal="left" wrapText="1"/>
      <protection hidden="1"/>
    </xf>
    <xf numFmtId="2" fontId="6" fillId="32" borderId="49" xfId="0" applyNumberFormat="1" applyFont="1" applyFill="1" applyBorder="1" applyAlignment="1" applyProtection="1">
      <alignment horizontal="right"/>
      <protection hidden="1"/>
    </xf>
    <xf numFmtId="180" fontId="6" fillId="32" borderId="49" xfId="0" applyNumberFormat="1" applyFont="1" applyFill="1" applyBorder="1" applyAlignment="1" applyProtection="1">
      <alignment horizontal="right"/>
      <protection hidden="1"/>
    </xf>
    <xf numFmtId="2" fontId="6" fillId="32" borderId="48" xfId="0" applyNumberFormat="1" applyFont="1" applyFill="1" applyBorder="1" applyAlignment="1" applyProtection="1">
      <alignment horizontal="right"/>
      <protection hidden="1"/>
    </xf>
    <xf numFmtId="180" fontId="6" fillId="32" borderId="48" xfId="0" applyNumberFormat="1" applyFont="1" applyFill="1" applyBorder="1" applyAlignment="1" applyProtection="1">
      <alignment horizontal="right"/>
      <protection hidden="1"/>
    </xf>
    <xf numFmtId="180" fontId="6" fillId="32" borderId="50" xfId="0" applyNumberFormat="1" applyFont="1" applyFill="1" applyBorder="1" applyAlignment="1" applyProtection="1">
      <alignment horizontal="right"/>
      <protection hidden="1"/>
    </xf>
    <xf numFmtId="180" fontId="13" fillId="32" borderId="0" xfId="0" applyNumberFormat="1" applyFont="1" applyFill="1" applyBorder="1" applyAlignment="1" applyProtection="1">
      <alignment horizontal="right"/>
      <protection hidden="1"/>
    </xf>
    <xf numFmtId="181" fontId="11" fillId="32" borderId="46" xfId="0" applyNumberFormat="1" applyFont="1" applyFill="1" applyBorder="1" applyAlignment="1" applyProtection="1">
      <alignment horizontal="right" vertical="center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center" wrapText="1"/>
      <protection hidden="1"/>
    </xf>
    <xf numFmtId="2" fontId="11" fillId="32" borderId="14" xfId="0" applyNumberFormat="1" applyFont="1" applyFill="1" applyBorder="1" applyAlignment="1" applyProtection="1">
      <alignment horizontal="right" vertical="center"/>
      <protection hidden="1"/>
    </xf>
    <xf numFmtId="180" fontId="11" fillId="32" borderId="14" xfId="0" applyNumberFormat="1" applyFont="1" applyFill="1" applyBorder="1" applyAlignment="1" applyProtection="1">
      <alignment horizontal="right" vertical="center"/>
      <protection hidden="1"/>
    </xf>
    <xf numFmtId="180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13" xfId="0" applyNumberFormat="1" applyFont="1" applyFill="1" applyBorder="1" applyAlignment="1" applyProtection="1">
      <alignment horizontal="right" vertical="center" wrapText="1"/>
      <protection hidden="1"/>
    </xf>
    <xf numFmtId="180" fontId="13" fillId="32" borderId="0" xfId="0" applyNumberFormat="1" applyFont="1" applyFill="1" applyBorder="1" applyAlignment="1" applyProtection="1">
      <alignment horizontal="right" vertical="center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2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2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49" fontId="6" fillId="32" borderId="16" xfId="0" applyNumberFormat="1" applyFont="1" applyFill="1" applyBorder="1" applyAlignment="1" applyProtection="1">
      <alignment horizontal="right" vertical="top"/>
      <protection/>
    </xf>
    <xf numFmtId="0" fontId="6" fillId="32" borderId="17" xfId="0" applyFont="1" applyFill="1" applyBorder="1" applyAlignment="1" applyProtection="1">
      <alignment horizontal="left" vertical="top" wrapText="1"/>
      <protection/>
    </xf>
    <xf numFmtId="2" fontId="6" fillId="32" borderId="17" xfId="0" applyNumberFormat="1" applyFont="1" applyFill="1" applyBorder="1" applyAlignment="1">
      <alignment horizontal="right" wrapText="1" shrinkToFit="1"/>
    </xf>
    <xf numFmtId="180" fontId="6" fillId="32" borderId="51" xfId="0" applyNumberFormat="1" applyFont="1" applyFill="1" applyBorder="1" applyAlignment="1">
      <alignment horizontal="right"/>
    </xf>
    <xf numFmtId="2" fontId="6" fillId="32" borderId="17" xfId="0" applyNumberFormat="1" applyFont="1" applyFill="1" applyBorder="1" applyAlignment="1">
      <alignment horizontal="right"/>
    </xf>
    <xf numFmtId="180" fontId="6" fillId="32" borderId="17" xfId="0" applyNumberFormat="1" applyFont="1" applyFill="1" applyBorder="1" applyAlignment="1">
      <alignment horizontal="right" wrapText="1" shrinkToFit="1"/>
    </xf>
    <xf numFmtId="180" fontId="6" fillId="32" borderId="52" xfId="0" applyNumberFormat="1" applyFont="1" applyFill="1" applyBorder="1" applyAlignment="1">
      <alignment horizontal="right" wrapText="1" shrinkToFit="1"/>
    </xf>
    <xf numFmtId="49" fontId="6" fillId="32" borderId="19" xfId="0" applyNumberFormat="1" applyFont="1" applyFill="1" applyBorder="1" applyAlignment="1" applyProtection="1">
      <alignment horizontal="right" vertical="top"/>
      <protection/>
    </xf>
    <xf numFmtId="0" fontId="6" fillId="32" borderId="20" xfId="0" applyFont="1" applyFill="1" applyBorder="1" applyAlignment="1" applyProtection="1">
      <alignment horizontal="left" vertical="top" wrapText="1"/>
      <protection/>
    </xf>
    <xf numFmtId="2" fontId="6" fillId="32" borderId="20" xfId="0" applyNumberFormat="1" applyFont="1" applyFill="1" applyBorder="1" applyAlignment="1">
      <alignment horizontal="right" wrapText="1" shrinkToFit="1"/>
    </xf>
    <xf numFmtId="180" fontId="6" fillId="32" borderId="0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180" fontId="6" fillId="32" borderId="20" xfId="0" applyNumberFormat="1" applyFont="1" applyFill="1" applyBorder="1" applyAlignment="1">
      <alignment horizontal="right" wrapText="1" shrinkToFit="1"/>
    </xf>
    <xf numFmtId="180" fontId="6" fillId="32" borderId="21" xfId="0" applyNumberFormat="1" applyFont="1" applyFill="1" applyBorder="1" applyAlignment="1">
      <alignment horizontal="right" wrapText="1" shrinkToFit="1"/>
    </xf>
    <xf numFmtId="180" fontId="16" fillId="32" borderId="0" xfId="0" applyNumberFormat="1" applyFont="1" applyFill="1" applyBorder="1" applyAlignment="1" applyProtection="1">
      <alignment horizontal="right" wrapText="1"/>
      <protection hidden="1"/>
    </xf>
    <xf numFmtId="49" fontId="6" fillId="32" borderId="53" xfId="0" applyNumberFormat="1" applyFont="1" applyFill="1" applyBorder="1" applyAlignment="1" applyProtection="1">
      <alignment horizontal="right" vertical="top"/>
      <protection/>
    </xf>
    <xf numFmtId="0" fontId="6" fillId="32" borderId="33" xfId="0" applyFont="1" applyFill="1" applyBorder="1" applyAlignment="1" applyProtection="1">
      <alignment horizontal="left" vertical="top" wrapText="1"/>
      <protection/>
    </xf>
    <xf numFmtId="2" fontId="6" fillId="32" borderId="33" xfId="0" applyNumberFormat="1" applyFont="1" applyFill="1" applyBorder="1" applyAlignment="1">
      <alignment horizontal="right" wrapText="1" shrinkToFit="1"/>
    </xf>
    <xf numFmtId="180" fontId="6" fillId="32" borderId="54" xfId="0" applyNumberFormat="1" applyFont="1" applyFill="1" applyBorder="1" applyAlignment="1">
      <alignment horizontal="right"/>
    </xf>
    <xf numFmtId="180" fontId="6" fillId="32" borderId="33" xfId="0" applyNumberFormat="1" applyFont="1" applyFill="1" applyBorder="1" applyAlignment="1">
      <alignment horizontal="right" wrapText="1" shrinkToFit="1"/>
    </xf>
    <xf numFmtId="180" fontId="6" fillId="32" borderId="55" xfId="0" applyNumberFormat="1" applyFont="1" applyFill="1" applyBorder="1" applyAlignment="1">
      <alignment horizontal="right" wrapText="1" shrinkToFit="1"/>
    </xf>
    <xf numFmtId="0" fontId="11" fillId="32" borderId="11" xfId="0" applyFont="1" applyFill="1" applyBorder="1" applyAlignment="1" applyProtection="1">
      <alignment horizontal="center" vertical="center" wrapText="1"/>
      <protection hidden="1"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55" fillId="0" borderId="15" xfId="53" applyFont="1" applyBorder="1" applyAlignment="1">
      <alignment vertical="justify"/>
      <protection/>
    </xf>
    <xf numFmtId="0" fontId="10" fillId="0" borderId="0" xfId="0" applyFont="1" applyAlignment="1" applyProtection="1">
      <alignment horizontal="center" wrapText="1" shrinkToFit="1"/>
      <protection locked="0"/>
    </xf>
    <xf numFmtId="180" fontId="11" fillId="33" borderId="27" xfId="0" applyNumberFormat="1" applyFont="1" applyFill="1" applyBorder="1" applyAlignment="1" applyProtection="1">
      <alignment vertical="center" wrapText="1"/>
      <protection/>
    </xf>
    <xf numFmtId="180" fontId="11" fillId="33" borderId="28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d5kochtor" xfId="54"/>
    <cellStyle name="Обычный_дод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Zeros="0" tabSelected="1" view="pageBreakPreview" zoomScale="75" zoomScaleNormal="75" zoomScaleSheetLayoutView="75" workbookViewId="0" topLeftCell="A1">
      <pane xSplit="2" ySplit="3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:G15"/>
    </sheetView>
  </sheetViews>
  <sheetFormatPr defaultColWidth="9.00390625" defaultRowHeight="12.75"/>
  <cols>
    <col min="1" max="1" width="12.00390625" style="2" customWidth="1"/>
    <col min="2" max="2" width="82.625" style="2" customWidth="1"/>
    <col min="3" max="3" width="16.125" style="2" customWidth="1"/>
    <col min="4" max="4" width="15.00390625" style="17" customWidth="1"/>
    <col min="5" max="5" width="14.00390625" style="17" customWidth="1"/>
    <col min="6" max="6" width="9.00390625" style="17" customWidth="1"/>
    <col min="7" max="7" width="11.25390625" style="2" customWidth="1"/>
    <col min="8" max="8" width="12.75390625" style="2" customWidth="1"/>
    <col min="9" max="9" width="9.125" style="2" bestFit="1" customWidth="1"/>
    <col min="10" max="16384" width="9.125" style="2" customWidth="1"/>
  </cols>
  <sheetData>
    <row r="1" spans="1:7" s="10" customFormat="1" ht="48.75" customHeight="1">
      <c r="A1" s="226" t="s">
        <v>81</v>
      </c>
      <c r="B1" s="226"/>
      <c r="C1" s="226"/>
      <c r="D1" s="226"/>
      <c r="E1" s="226"/>
      <c r="F1" s="226"/>
      <c r="G1" s="226"/>
    </row>
    <row r="2" spans="1:7" s="10" customFormat="1" ht="15" customHeight="1">
      <c r="A2" s="2"/>
      <c r="B2" s="2"/>
      <c r="C2" s="2"/>
      <c r="D2" s="17"/>
      <c r="E2" s="17"/>
      <c r="F2" s="17"/>
      <c r="G2" s="18"/>
    </row>
    <row r="3" spans="1:7" s="11" customFormat="1" ht="105.75" customHeight="1">
      <c r="A3" s="19" t="s">
        <v>0</v>
      </c>
      <c r="B3" s="20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3" t="s">
        <v>6</v>
      </c>
    </row>
    <row r="4" spans="1:7" ht="23.25" customHeight="1">
      <c r="A4" s="24"/>
      <c r="B4" s="25" t="s">
        <v>7</v>
      </c>
      <c r="C4" s="26"/>
      <c r="D4" s="26"/>
      <c r="E4" s="26"/>
      <c r="F4" s="25"/>
      <c r="G4" s="27"/>
    </row>
    <row r="5" spans="1:7" ht="24" customHeight="1">
      <c r="A5" s="28">
        <v>20000000</v>
      </c>
      <c r="B5" s="29" t="s">
        <v>8</v>
      </c>
      <c r="C5" s="30">
        <f>+C6+C10+C14</f>
        <v>170000</v>
      </c>
      <c r="D5" s="30">
        <f>+D6+D10+D14</f>
        <v>66000</v>
      </c>
      <c r="E5" s="31">
        <f>+E6+E10+E14</f>
        <v>79118.17</v>
      </c>
      <c r="F5" s="32">
        <f>IF(C5=0,"",$E5/C5*100)</f>
        <v>46.5401</v>
      </c>
      <c r="G5" s="33">
        <f>IF(D5=0,"",$E5/D5*100)</f>
        <v>119.87601515151516</v>
      </c>
    </row>
    <row r="6" spans="1:7" ht="18.75">
      <c r="A6" s="35">
        <v>21000000</v>
      </c>
      <c r="B6" s="36" t="s">
        <v>9</v>
      </c>
      <c r="C6" s="37"/>
      <c r="D6" s="37"/>
      <c r="E6" s="38"/>
      <c r="F6" s="39"/>
      <c r="G6" s="40"/>
    </row>
    <row r="7" spans="1:7" ht="63" hidden="1">
      <c r="A7" s="41">
        <v>21010000</v>
      </c>
      <c r="B7" s="42" t="s">
        <v>10</v>
      </c>
      <c r="C7" s="43"/>
      <c r="D7" s="44"/>
      <c r="E7" s="45"/>
      <c r="F7" s="46"/>
      <c r="G7" s="47"/>
    </row>
    <row r="8" spans="1:7" ht="21.75" customHeight="1" hidden="1">
      <c r="A8" s="41">
        <v>21050000</v>
      </c>
      <c r="B8" s="42" t="s">
        <v>11</v>
      </c>
      <c r="C8" s="43"/>
      <c r="D8" s="44"/>
      <c r="E8" s="45"/>
      <c r="F8" s="46"/>
      <c r="G8" s="47"/>
    </row>
    <row r="9" spans="1:7" ht="18.75">
      <c r="A9" s="41">
        <v>21080000</v>
      </c>
      <c r="B9" s="42" t="s">
        <v>12</v>
      </c>
      <c r="C9" s="43"/>
      <c r="D9" s="44"/>
      <c r="E9" s="45"/>
      <c r="F9" s="46"/>
      <c r="G9" s="47"/>
    </row>
    <row r="10" spans="1:7" ht="31.5">
      <c r="A10" s="48">
        <v>22000000</v>
      </c>
      <c r="B10" s="49" t="s">
        <v>13</v>
      </c>
      <c r="C10" s="50">
        <f>C11+C14</f>
        <v>170000</v>
      </c>
      <c r="D10" s="50">
        <f>D11+D14</f>
        <v>66000</v>
      </c>
      <c r="E10" s="50">
        <f>E11</f>
        <v>67300</v>
      </c>
      <c r="F10" s="51">
        <f aca="true" t="shared" si="0" ref="F10:G21">IF(C10=0,"",$E10/C10*100)</f>
        <v>39.588235294117645</v>
      </c>
      <c r="G10" s="51">
        <f t="shared" si="0"/>
        <v>101.96969696969698</v>
      </c>
    </row>
    <row r="11" spans="1:7" ht="18.75">
      <c r="A11" s="52">
        <v>22010000</v>
      </c>
      <c r="B11" s="49" t="s">
        <v>14</v>
      </c>
      <c r="C11" s="50">
        <f>C12+C13</f>
        <v>170000</v>
      </c>
      <c r="D11" s="50">
        <f>D12+D13</f>
        <v>66000</v>
      </c>
      <c r="E11" s="50">
        <f>E12+E13</f>
        <v>67300</v>
      </c>
      <c r="F11" s="51">
        <f t="shared" si="0"/>
        <v>39.588235294117645</v>
      </c>
      <c r="G11" s="51">
        <f t="shared" si="0"/>
        <v>101.96969696969698</v>
      </c>
    </row>
    <row r="12" spans="1:7" ht="31.5">
      <c r="A12" s="225">
        <v>22010300</v>
      </c>
      <c r="B12" s="225" t="s">
        <v>73</v>
      </c>
      <c r="C12" s="50">
        <v>70000</v>
      </c>
      <c r="D12" s="53">
        <v>27000</v>
      </c>
      <c r="E12" s="53">
        <v>29940</v>
      </c>
      <c r="F12" s="51"/>
      <c r="G12" s="51"/>
    </row>
    <row r="13" spans="1:7" ht="31.5">
      <c r="A13" s="34">
        <v>22012600</v>
      </c>
      <c r="B13" s="225" t="s">
        <v>74</v>
      </c>
      <c r="C13" s="50">
        <v>100000</v>
      </c>
      <c r="D13" s="53">
        <v>39000</v>
      </c>
      <c r="E13" s="53">
        <v>37360</v>
      </c>
      <c r="F13" s="51"/>
      <c r="G13" s="51"/>
    </row>
    <row r="14" spans="1:7" ht="18.75">
      <c r="A14" s="48">
        <v>24000000</v>
      </c>
      <c r="B14" s="49" t="s">
        <v>15</v>
      </c>
      <c r="C14" s="50"/>
      <c r="D14" s="50"/>
      <c r="E14" s="50">
        <f>E15</f>
        <v>11818.17</v>
      </c>
      <c r="F14" s="51">
        <f t="shared" si="0"/>
      </c>
      <c r="G14" s="51">
        <f t="shared" si="0"/>
      </c>
    </row>
    <row r="15" spans="1:7" ht="19.5" thickBot="1">
      <c r="A15" s="41" t="s">
        <v>75</v>
      </c>
      <c r="B15" s="42" t="s">
        <v>16</v>
      </c>
      <c r="C15" s="43"/>
      <c r="D15" s="44"/>
      <c r="E15" s="50">
        <v>11818.17</v>
      </c>
      <c r="F15" s="51">
        <f t="shared" si="0"/>
      </c>
      <c r="G15" s="51">
        <f t="shared" si="0"/>
      </c>
    </row>
    <row r="16" spans="1:7" s="1" customFormat="1" ht="26.25" customHeight="1" thickBot="1">
      <c r="A16" s="54"/>
      <c r="B16" s="55" t="s">
        <v>17</v>
      </c>
      <c r="C16" s="56">
        <f>C5</f>
        <v>170000</v>
      </c>
      <c r="D16" s="56">
        <f>D5</f>
        <v>66000</v>
      </c>
      <c r="E16" s="56">
        <f>E5</f>
        <v>79118.17</v>
      </c>
      <c r="F16" s="227">
        <f>IF(C16=0,"",$E16/C16*100)</f>
        <v>46.5401</v>
      </c>
      <c r="G16" s="228">
        <f t="shared" si="0"/>
        <v>119.87601515151516</v>
      </c>
    </row>
    <row r="17" spans="1:7" s="1" customFormat="1" ht="26.25" customHeight="1">
      <c r="A17" s="57">
        <v>40000000</v>
      </c>
      <c r="B17" s="58" t="s">
        <v>18</v>
      </c>
      <c r="C17" s="59">
        <f>C20+C18</f>
        <v>3804646</v>
      </c>
      <c r="D17" s="59">
        <f>D20+D18</f>
        <v>2980346</v>
      </c>
      <c r="E17" s="59">
        <f>E20+E18</f>
        <v>2600600</v>
      </c>
      <c r="F17" s="60">
        <f t="shared" si="0"/>
        <v>68.35327123732405</v>
      </c>
      <c r="G17" s="61">
        <f t="shared" si="0"/>
        <v>87.2583250401128</v>
      </c>
    </row>
    <row r="18" spans="1:7" s="1" customFormat="1" ht="26.25" customHeight="1">
      <c r="A18" s="62">
        <v>41030000</v>
      </c>
      <c r="B18" s="63" t="s">
        <v>19</v>
      </c>
      <c r="C18" s="64">
        <f>C19</f>
        <v>1284900</v>
      </c>
      <c r="D18" s="64">
        <f>D19</f>
        <v>642600</v>
      </c>
      <c r="E18" s="64">
        <f>E19</f>
        <v>642600</v>
      </c>
      <c r="F18" s="65">
        <f t="shared" si="0"/>
        <v>50.01167406023816</v>
      </c>
      <c r="G18" s="65">
        <f t="shared" si="0"/>
        <v>100</v>
      </c>
    </row>
    <row r="19" spans="1:7" s="1" customFormat="1" ht="34.5" customHeight="1">
      <c r="A19" s="66">
        <v>41030600</v>
      </c>
      <c r="B19" s="67" t="s">
        <v>20</v>
      </c>
      <c r="C19" s="68">
        <v>1284900</v>
      </c>
      <c r="D19" s="68">
        <v>642600</v>
      </c>
      <c r="E19" s="68">
        <v>642600</v>
      </c>
      <c r="F19" s="65">
        <f t="shared" si="0"/>
        <v>50.01167406023816</v>
      </c>
      <c r="G19" s="65">
        <f t="shared" si="0"/>
        <v>100</v>
      </c>
    </row>
    <row r="20" spans="1:8" ht="25.5" customHeight="1">
      <c r="A20" s="69">
        <v>41050000</v>
      </c>
      <c r="B20" s="70" t="s">
        <v>21</v>
      </c>
      <c r="C20" s="71">
        <f>C25</f>
        <v>2519746</v>
      </c>
      <c r="D20" s="71">
        <f>D25</f>
        <v>2337746</v>
      </c>
      <c r="E20" s="71">
        <f>E25</f>
        <v>1958000</v>
      </c>
      <c r="F20" s="71">
        <f t="shared" si="0"/>
        <v>77.70624499453517</v>
      </c>
      <c r="G20" s="71">
        <f t="shared" si="0"/>
        <v>83.75589135859927</v>
      </c>
      <c r="H20" s="72"/>
    </row>
    <row r="21" spans="1:8" ht="162.75" customHeight="1" hidden="1">
      <c r="A21" s="73"/>
      <c r="B21" s="74"/>
      <c r="C21" s="50"/>
      <c r="D21" s="53"/>
      <c r="E21" s="53"/>
      <c r="F21" s="51">
        <f t="shared" si="0"/>
      </c>
      <c r="G21" s="51">
        <f t="shared" si="0"/>
      </c>
      <c r="H21" s="72"/>
    </row>
    <row r="22" spans="1:7" ht="54" customHeight="1" hidden="1">
      <c r="A22" s="73">
        <v>41053900</v>
      </c>
      <c r="B22" s="75" t="s">
        <v>22</v>
      </c>
      <c r="C22" s="50"/>
      <c r="D22" s="53"/>
      <c r="E22" s="53"/>
      <c r="F22" s="51">
        <f aca="true" t="shared" si="1" ref="F22:G24">IF(C22=0,"",$E22/C22*100)</f>
      </c>
      <c r="G22" s="51">
        <f t="shared" si="1"/>
      </c>
    </row>
    <row r="23" spans="1:7" ht="33" customHeight="1" hidden="1">
      <c r="A23" s="73">
        <v>41053900</v>
      </c>
      <c r="B23" s="76" t="s">
        <v>23</v>
      </c>
      <c r="C23" s="50"/>
      <c r="D23" s="53"/>
      <c r="E23" s="53"/>
      <c r="F23" s="51">
        <f t="shared" si="1"/>
      </c>
      <c r="G23" s="51">
        <f t="shared" si="1"/>
      </c>
    </row>
    <row r="24" spans="1:7" ht="39" customHeight="1" hidden="1">
      <c r="A24" s="73">
        <v>41053900</v>
      </c>
      <c r="B24" s="76" t="s">
        <v>24</v>
      </c>
      <c r="C24" s="50"/>
      <c r="D24" s="53"/>
      <c r="E24" s="53"/>
      <c r="F24" s="51">
        <f aca="true" t="shared" si="2" ref="F24:F31">IF(C24=0,"",$E24/C24*100)</f>
      </c>
      <c r="G24" s="51">
        <f t="shared" si="1"/>
      </c>
    </row>
    <row r="25" spans="1:7" ht="27.75" customHeight="1" thickBot="1">
      <c r="A25" s="73">
        <v>41053900</v>
      </c>
      <c r="B25" s="76" t="s">
        <v>76</v>
      </c>
      <c r="C25" s="50">
        <v>2519746</v>
      </c>
      <c r="D25" s="53">
        <v>2337746</v>
      </c>
      <c r="E25" s="53">
        <v>1958000</v>
      </c>
      <c r="F25" s="51">
        <f t="shared" si="2"/>
        <v>77.70624499453517</v>
      </c>
      <c r="G25" s="51">
        <f aca="true" t="shared" si="3" ref="G25:G31">IF(D25=0,"",$E25/D25*100)</f>
        <v>83.75589135859927</v>
      </c>
    </row>
    <row r="26" spans="1:7" ht="58.5" customHeight="1" hidden="1">
      <c r="A26" s="73">
        <v>41051500</v>
      </c>
      <c r="B26" s="77" t="s">
        <v>25</v>
      </c>
      <c r="C26" s="50"/>
      <c r="D26" s="53"/>
      <c r="E26" s="53"/>
      <c r="F26" s="51">
        <f t="shared" si="2"/>
      </c>
      <c r="G26" s="51">
        <f t="shared" si="3"/>
      </c>
    </row>
    <row r="27" spans="1:7" s="1" customFormat="1" ht="56.25" customHeight="1" hidden="1">
      <c r="A27" s="73"/>
      <c r="B27" s="77"/>
      <c r="C27" s="78"/>
      <c r="D27" s="78"/>
      <c r="E27" s="78"/>
      <c r="F27" s="79">
        <f t="shared" si="2"/>
      </c>
      <c r="G27" s="80">
        <f t="shared" si="3"/>
      </c>
    </row>
    <row r="28" spans="1:7" s="1" customFormat="1" ht="56.25" customHeight="1" hidden="1">
      <c r="A28" s="73">
        <v>41055000</v>
      </c>
      <c r="B28" s="74" t="s">
        <v>26</v>
      </c>
      <c r="C28" s="81"/>
      <c r="D28" s="82"/>
      <c r="E28" s="82"/>
      <c r="F28" s="51">
        <f t="shared" si="2"/>
      </c>
      <c r="G28" s="51">
        <f t="shared" si="3"/>
      </c>
    </row>
    <row r="29" spans="1:7" s="1" customFormat="1" ht="84" customHeight="1" hidden="1">
      <c r="A29" s="73">
        <v>41055200</v>
      </c>
      <c r="B29" s="77" t="s">
        <v>27</v>
      </c>
      <c r="C29" s="83"/>
      <c r="D29" s="84"/>
      <c r="E29" s="83"/>
      <c r="F29" s="51">
        <f t="shared" si="2"/>
      </c>
      <c r="G29" s="85">
        <f t="shared" si="3"/>
      </c>
    </row>
    <row r="30" spans="1:7" s="1" customFormat="1" ht="56.25" customHeight="1" hidden="1">
      <c r="A30" s="86">
        <v>41053000</v>
      </c>
      <c r="B30" s="87" t="s">
        <v>28</v>
      </c>
      <c r="C30" s="84"/>
      <c r="D30" s="84"/>
      <c r="E30" s="84"/>
      <c r="F30" s="46">
        <f t="shared" si="2"/>
      </c>
      <c r="G30" s="85">
        <f t="shared" si="3"/>
      </c>
    </row>
    <row r="31" spans="1:7" s="7" customFormat="1" ht="27" customHeight="1" thickBot="1">
      <c r="A31" s="88"/>
      <c r="B31" s="89" t="s">
        <v>29</v>
      </c>
      <c r="C31" s="90">
        <f>C16+C17</f>
        <v>3974646</v>
      </c>
      <c r="D31" s="91">
        <f>D16+D17</f>
        <v>3046346</v>
      </c>
      <c r="E31" s="91">
        <f>E16+E17</f>
        <v>2679718.17</v>
      </c>
      <c r="F31" s="92">
        <f t="shared" si="2"/>
        <v>67.42029780765381</v>
      </c>
      <c r="G31" s="93">
        <f t="shared" si="3"/>
        <v>87.96499708174974</v>
      </c>
    </row>
    <row r="32" spans="1:7" s="12" customFormat="1" ht="27" customHeight="1" thickBot="1">
      <c r="A32" s="88"/>
      <c r="B32" s="89" t="s">
        <v>30</v>
      </c>
      <c r="C32" s="94"/>
      <c r="D32" s="95"/>
      <c r="E32" s="94"/>
      <c r="F32" s="96"/>
      <c r="G32" s="97"/>
    </row>
    <row r="33" spans="1:7" s="13" customFormat="1" ht="19.5" customHeight="1">
      <c r="A33" s="98" t="s">
        <v>31</v>
      </c>
      <c r="B33" s="99" t="s">
        <v>32</v>
      </c>
      <c r="C33" s="100">
        <v>1394900</v>
      </c>
      <c r="D33" s="100">
        <v>734650</v>
      </c>
      <c r="E33" s="101">
        <v>679511.43</v>
      </c>
      <c r="F33" s="134">
        <f>IF(C33=0,"",IF(($E33/C33*100)&gt;=200,"В/100",$E33/C33*100))</f>
        <v>48.71398881640261</v>
      </c>
      <c r="G33" s="134">
        <f aca="true" t="shared" si="4" ref="G33:G43">IF(D33=0,"",IF((E33/D33*100)&gt;=200,"В/100",E33/D33*100))</f>
        <v>92.4945797318451</v>
      </c>
    </row>
    <row r="34" spans="1:7" s="13" customFormat="1" ht="19.5" customHeight="1">
      <c r="A34" s="98" t="s">
        <v>79</v>
      </c>
      <c r="B34" s="99" t="s">
        <v>80</v>
      </c>
      <c r="C34" s="107">
        <v>35000</v>
      </c>
      <c r="D34" s="107">
        <v>27000</v>
      </c>
      <c r="E34" s="107">
        <v>16705</v>
      </c>
      <c r="F34" s="108">
        <f>IF(C34=0,"",IF(($E34/C34*100)&gt;=200,"В/100",$E34/C34*100))</f>
        <v>47.72857142857143</v>
      </c>
      <c r="G34" s="108">
        <f t="shared" si="4"/>
        <v>61.870370370370374</v>
      </c>
    </row>
    <row r="35" spans="1:8" s="13" customFormat="1" ht="20.25" customHeight="1">
      <c r="A35" s="104" t="s">
        <v>33</v>
      </c>
      <c r="B35" s="105" t="s">
        <v>34</v>
      </c>
      <c r="C35" s="106">
        <v>537746</v>
      </c>
      <c r="D35" s="106">
        <v>537746</v>
      </c>
      <c r="E35" s="107">
        <v>64149.67</v>
      </c>
      <c r="F35" s="108">
        <f>IF(C35=0,"",IF(($E35/C35*100)&gt;=200,"В/100",$E35/C35*100))</f>
        <v>11.929362561506734</v>
      </c>
      <c r="G35" s="109">
        <f t="shared" si="4"/>
        <v>11.929362561506734</v>
      </c>
      <c r="H35" s="110"/>
    </row>
    <row r="36" spans="1:7" s="14" customFormat="1" ht="15" customHeight="1" hidden="1">
      <c r="A36" s="111" t="s">
        <v>35</v>
      </c>
      <c r="B36" s="112" t="s">
        <v>36</v>
      </c>
      <c r="C36" s="113"/>
      <c r="D36" s="113"/>
      <c r="E36" s="114"/>
      <c r="F36" s="108">
        <f aca="true" t="shared" si="5" ref="F36:F43">IF(C36=0,"",IF(($E36/C36*100)&gt;=200,"В/100",$E36/C36*100))</f>
      </c>
      <c r="G36" s="109">
        <f t="shared" si="4"/>
      </c>
    </row>
    <row r="37" spans="1:7" s="14" customFormat="1" ht="20.25" customHeight="1" hidden="1">
      <c r="A37" s="115">
        <v>160000</v>
      </c>
      <c r="B37" s="116" t="s">
        <v>37</v>
      </c>
      <c r="C37" s="106"/>
      <c r="D37" s="106"/>
      <c r="E37" s="107"/>
      <c r="F37" s="108">
        <f t="shared" si="5"/>
      </c>
      <c r="G37" s="109">
        <f t="shared" si="4"/>
      </c>
    </row>
    <row r="38" spans="1:8" s="13" customFormat="1" ht="20.25" customHeight="1" hidden="1">
      <c r="A38" s="117" t="s">
        <v>38</v>
      </c>
      <c r="B38" s="116" t="s">
        <v>39</v>
      </c>
      <c r="C38" s="118"/>
      <c r="D38" s="118"/>
      <c r="E38" s="119"/>
      <c r="F38" s="108">
        <f t="shared" si="5"/>
      </c>
      <c r="G38" s="109">
        <f t="shared" si="4"/>
      </c>
      <c r="H38" s="120"/>
    </row>
    <row r="39" spans="1:8" s="14" customFormat="1" ht="24" customHeight="1" hidden="1">
      <c r="A39" s="121"/>
      <c r="B39" s="122"/>
      <c r="C39" s="123"/>
      <c r="D39" s="123"/>
      <c r="E39" s="124"/>
      <c r="F39" s="108">
        <f t="shared" si="5"/>
      </c>
      <c r="G39" s="109">
        <f t="shared" si="4"/>
      </c>
      <c r="H39" s="125"/>
    </row>
    <row r="40" spans="1:7" s="13" customFormat="1" ht="24" customHeight="1" hidden="1">
      <c r="A40" s="117" t="s">
        <v>40</v>
      </c>
      <c r="B40" s="122" t="s">
        <v>41</v>
      </c>
      <c r="C40" s="126"/>
      <c r="D40" s="126"/>
      <c r="E40" s="127"/>
      <c r="F40" s="108">
        <f t="shared" si="5"/>
      </c>
      <c r="G40" s="109">
        <f t="shared" si="4"/>
      </c>
    </row>
    <row r="41" spans="1:7" s="13" customFormat="1" ht="18.75" customHeight="1" hidden="1">
      <c r="A41" s="117" t="s">
        <v>42</v>
      </c>
      <c r="B41" s="116" t="s">
        <v>43</v>
      </c>
      <c r="C41" s="107">
        <f>C42+C44+C45</f>
        <v>300000</v>
      </c>
      <c r="D41" s="107"/>
      <c r="E41" s="107">
        <f>E42+E44+E45</f>
        <v>200000</v>
      </c>
      <c r="F41" s="108">
        <f t="shared" si="5"/>
        <v>66.66666666666666</v>
      </c>
      <c r="G41" s="109">
        <f t="shared" si="4"/>
      </c>
    </row>
    <row r="42" spans="1:7" s="13" customFormat="1" ht="39" customHeight="1" hidden="1">
      <c r="A42" s="128" t="s">
        <v>44</v>
      </c>
      <c r="B42" s="129" t="s">
        <v>45</v>
      </c>
      <c r="C42" s="114"/>
      <c r="D42" s="114"/>
      <c r="E42" s="114"/>
      <c r="F42" s="108">
        <f t="shared" si="5"/>
      </c>
      <c r="G42" s="109">
        <f t="shared" si="4"/>
      </c>
    </row>
    <row r="43" spans="1:7" s="13" customFormat="1" ht="20.25" customHeight="1">
      <c r="A43" s="128" t="s">
        <v>83</v>
      </c>
      <c r="B43" s="129" t="s">
        <v>84</v>
      </c>
      <c r="C43" s="114">
        <v>25000</v>
      </c>
      <c r="D43" s="114">
        <v>25000</v>
      </c>
      <c r="E43" s="114">
        <v>22880</v>
      </c>
      <c r="F43" s="108">
        <f t="shared" si="5"/>
        <v>91.52</v>
      </c>
      <c r="G43" s="109">
        <f t="shared" si="4"/>
        <v>91.52</v>
      </c>
    </row>
    <row r="44" spans="1:7" s="13" customFormat="1" ht="22.5" customHeight="1">
      <c r="A44" s="130" t="s">
        <v>77</v>
      </c>
      <c r="B44" s="131" t="s">
        <v>78</v>
      </c>
      <c r="C44" s="107">
        <v>300000</v>
      </c>
      <c r="D44" s="107">
        <v>300000</v>
      </c>
      <c r="E44" s="107">
        <v>200000</v>
      </c>
      <c r="F44" s="108">
        <f aca="true" t="shared" si="6" ref="F36:F50">IF(C44=0,"",IF(($E44/C44*100)&gt;=200,"В/100",$E44/C44*100))</f>
        <v>66.66666666666666</v>
      </c>
      <c r="G44" s="108">
        <f>IF(D44=0,"",IF((E44/D44*100)&gt;=200,"В/100",E44/D44*100))</f>
        <v>66.66666666666666</v>
      </c>
    </row>
    <row r="45" spans="1:7" s="13" customFormat="1" ht="15.75" customHeight="1" hidden="1">
      <c r="A45" s="132" t="s">
        <v>46</v>
      </c>
      <c r="B45" s="133" t="s">
        <v>47</v>
      </c>
      <c r="C45" s="127"/>
      <c r="D45" s="127"/>
      <c r="E45" s="127">
        <v>0</v>
      </c>
      <c r="F45" s="134">
        <f t="shared" si="6"/>
      </c>
      <c r="G45" s="134">
        <f>IF(D45=0,"",IF((E45/D45*100)&gt;=200,"В/100",E45/D45*100))</f>
      </c>
    </row>
    <row r="46" spans="1:7" s="13" customFormat="1" ht="15.75" customHeight="1" hidden="1">
      <c r="A46" s="111"/>
      <c r="B46" s="135"/>
      <c r="C46" s="136"/>
      <c r="D46" s="100"/>
      <c r="E46" s="101"/>
      <c r="F46" s="102"/>
      <c r="G46" s="103"/>
    </row>
    <row r="47" spans="1:8" s="13" customFormat="1" ht="20.25" customHeight="1" hidden="1">
      <c r="A47" s="137"/>
      <c r="B47" s="137"/>
      <c r="C47" s="138"/>
      <c r="D47" s="138"/>
      <c r="E47" s="138"/>
      <c r="F47" s="137"/>
      <c r="G47" s="137"/>
      <c r="H47" s="139"/>
    </row>
    <row r="48" spans="1:8" s="13" customFormat="1" ht="56.25" customHeight="1" hidden="1">
      <c r="A48" s="137"/>
      <c r="B48" s="137"/>
      <c r="C48" s="138"/>
      <c r="D48" s="138"/>
      <c r="E48" s="138"/>
      <c r="F48" s="137"/>
      <c r="G48" s="137"/>
      <c r="H48" s="139"/>
    </row>
    <row r="49" spans="1:8" s="13" customFormat="1" ht="54.75" customHeight="1" hidden="1">
      <c r="A49" s="111"/>
      <c r="B49" s="135"/>
      <c r="C49" s="100"/>
      <c r="D49" s="100"/>
      <c r="E49" s="101"/>
      <c r="F49" s="102">
        <f t="shared" si="6"/>
      </c>
      <c r="G49" s="103">
        <f>IF(D49=0,"",IF((E49/D49*100)&gt;=200,"В/100",E49/D49*100))</f>
      </c>
      <c r="H49" s="139"/>
    </row>
    <row r="50" spans="1:8" s="13" customFormat="1" ht="11.25" customHeight="1" hidden="1">
      <c r="A50" s="111"/>
      <c r="B50" s="135"/>
      <c r="C50" s="100"/>
      <c r="D50" s="100"/>
      <c r="E50" s="101"/>
      <c r="F50" s="102">
        <f t="shared" si="6"/>
      </c>
      <c r="G50" s="103">
        <f>IF(D50=0,"",IF((E50/D50*100)&gt;=200,"В/100",E50/D50*100))</f>
      </c>
      <c r="H50" s="139"/>
    </row>
    <row r="51" spans="1:7" s="13" customFormat="1" ht="18.75" customHeight="1" hidden="1">
      <c r="A51" s="104"/>
      <c r="B51" s="116"/>
      <c r="C51" s="107"/>
      <c r="D51" s="107"/>
      <c r="E51" s="107"/>
      <c r="F51" s="108">
        <f aca="true" t="shared" si="7" ref="F51:F57">IF(C51=0,"",IF(($E51/C51*100)&gt;=200,"В/100",$E51/C51*100))</f>
      </c>
      <c r="G51" s="108">
        <f>IF(D51=0,"",IF((E51/D51*100)&gt;=200,"В/100",E51/D51*100))</f>
      </c>
    </row>
    <row r="52" spans="1:7" s="13" customFormat="1" ht="18.75" customHeight="1" thickBot="1">
      <c r="A52" s="140"/>
      <c r="B52" s="141" t="s">
        <v>48</v>
      </c>
      <c r="C52" s="142">
        <f>C33+C34+C35+C43+C44</f>
        <v>2292646</v>
      </c>
      <c r="D52" s="142">
        <f>D33+D34+D35+D43+D44</f>
        <v>1624396</v>
      </c>
      <c r="E52" s="142">
        <f>E33+E34+E35+E43+E44</f>
        <v>983246.1000000001</v>
      </c>
      <c r="F52" s="143">
        <f>IF(C52=0,"",IF(($E52/C52*100)&gt;=200,"В/100",$E52/C52*100))</f>
        <v>42.88695681758109</v>
      </c>
      <c r="G52" s="144">
        <f>IF(D52=0,"",IF((E52/D52*100)&gt;=200,"В/100",E52/D52*100))</f>
        <v>60.52995082479888</v>
      </c>
    </row>
    <row r="53" spans="1:7" s="13" customFormat="1" ht="18.75" customHeight="1" hidden="1">
      <c r="A53" s="104"/>
      <c r="B53" s="116" t="s">
        <v>49</v>
      </c>
      <c r="C53" s="107">
        <f>C55</f>
        <v>18000</v>
      </c>
      <c r="D53" s="107">
        <f>D55</f>
        <v>18000</v>
      </c>
      <c r="E53" s="107">
        <f>E55</f>
        <v>18000</v>
      </c>
      <c r="F53" s="102">
        <f t="shared" si="7"/>
        <v>100</v>
      </c>
      <c r="G53" s="103">
        <f>IF(D53=0,"",IF((E53/D53*100)&gt;=200,"В/100",E53/D53*100))</f>
        <v>100</v>
      </c>
    </row>
    <row r="54" spans="1:7" s="13" customFormat="1" ht="18.75" customHeight="1" hidden="1">
      <c r="A54" s="104"/>
      <c r="B54" s="116" t="s">
        <v>50</v>
      </c>
      <c r="C54" s="107"/>
      <c r="D54" s="107"/>
      <c r="E54" s="107"/>
      <c r="F54" s="108">
        <f t="shared" si="7"/>
      </c>
      <c r="G54" s="108"/>
    </row>
    <row r="55" spans="1:7" s="13" customFormat="1" ht="37.5" customHeight="1">
      <c r="A55" s="145" t="s">
        <v>82</v>
      </c>
      <c r="B55" s="135" t="s">
        <v>51</v>
      </c>
      <c r="C55" s="100">
        <v>18000</v>
      </c>
      <c r="D55" s="100">
        <v>18000</v>
      </c>
      <c r="E55" s="101">
        <v>18000</v>
      </c>
      <c r="F55" s="102">
        <f t="shared" si="7"/>
        <v>100</v>
      </c>
      <c r="G55" s="103">
        <f>IF(D55=0,"",IF((E55/D55*100)&gt;=200,"В/100",E55/D55*100))</f>
        <v>100</v>
      </c>
    </row>
    <row r="56" spans="1:8" s="15" customFormat="1" ht="27.75" customHeight="1">
      <c r="A56" s="146"/>
      <c r="B56" s="147" t="s">
        <v>52</v>
      </c>
      <c r="C56" s="148">
        <f>C52+C55</f>
        <v>2310646</v>
      </c>
      <c r="D56" s="148">
        <f>D52+D55</f>
        <v>1642396</v>
      </c>
      <c r="E56" s="148">
        <f>E52+E55</f>
        <v>1001246.1000000001</v>
      </c>
      <c r="F56" s="149">
        <f t="shared" si="7"/>
        <v>43.33186909634795</v>
      </c>
      <c r="G56" s="149">
        <f>IF(D56=0,"",IF((E56/D56*100)&gt;=200,"В/100",E56/D56*100))</f>
        <v>60.96252669879859</v>
      </c>
      <c r="H56" s="150"/>
    </row>
    <row r="57" spans="1:7" s="4" customFormat="1" ht="21.75" customHeight="1" hidden="1">
      <c r="A57" s="151"/>
      <c r="B57" s="152" t="s">
        <v>53</v>
      </c>
      <c r="C57" s="153"/>
      <c r="D57" s="154"/>
      <c r="E57" s="155"/>
      <c r="F57" s="156">
        <f t="shared" si="7"/>
      </c>
      <c r="G57" s="157">
        <f>IF(D57=0,"",IF((E57/D57*100)&gt;=200,"В/100",E57/D57*100))</f>
      </c>
    </row>
    <row r="58" spans="1:7" s="4" customFormat="1" ht="18" hidden="1">
      <c r="A58" s="151"/>
      <c r="B58" s="152" t="s">
        <v>54</v>
      </c>
      <c r="C58" s="158"/>
      <c r="D58" s="159"/>
      <c r="E58" s="160"/>
      <c r="F58" s="161"/>
      <c r="G58" s="157">
        <f>IF(D60=0,"",IF((E58/D60*100)&gt;=200,"В/100",E58/D60*100))</f>
      </c>
    </row>
    <row r="59" spans="1:8" s="4" customFormat="1" ht="18" hidden="1">
      <c r="A59" s="151"/>
      <c r="B59" s="152" t="s">
        <v>55</v>
      </c>
      <c r="C59" s="153"/>
      <c r="D59" s="154"/>
      <c r="E59" s="153"/>
      <c r="F59" s="156">
        <f>IF(C59=0,"",IF(($E59/C59*100)&gt;=200,"В/100",$E59/C59*100))</f>
      </c>
      <c r="G59" s="157">
        <f>IF(D59=0,"",IF((E59/D59*100)&gt;=200,"В/100",E59/D59*100))</f>
      </c>
      <c r="H59" s="162"/>
    </row>
    <row r="60" spans="1:8" s="4" customFormat="1" ht="18" hidden="1">
      <c r="A60" s="151"/>
      <c r="B60" s="152" t="s">
        <v>56</v>
      </c>
      <c r="C60" s="153"/>
      <c r="D60" s="154"/>
      <c r="E60" s="155"/>
      <c r="F60" s="156">
        <f>IF(C60=0,"",IF(($E60/C60*100)&gt;=200,"В/100",$E60/C60*100))</f>
      </c>
      <c r="G60" s="157">
        <f>IF(D60=0,"",IF((E60/D60*100)&gt;=200,"В/100",E60/D60*100))</f>
      </c>
      <c r="H60" s="162"/>
    </row>
    <row r="61" spans="1:8" s="4" customFormat="1" ht="39" customHeight="1" hidden="1">
      <c r="A61" s="151">
        <v>250323</v>
      </c>
      <c r="B61" s="152" t="s">
        <v>57</v>
      </c>
      <c r="C61" s="153"/>
      <c r="D61" s="154"/>
      <c r="E61" s="155"/>
      <c r="F61" s="156">
        <f>IF(C61=0,"",IF(($E61/C61*100)&gt;=200,"В/100",$E61/C61*100))</f>
      </c>
      <c r="G61" s="157">
        <f>IF(D61=0,"",IF((E61/D61*100)&gt;=200,"В/100",E61/D61*100))</f>
      </c>
      <c r="H61" s="162"/>
    </row>
    <row r="62" spans="1:8" s="4" customFormat="1" ht="21.75" customHeight="1" hidden="1">
      <c r="A62" s="151">
        <v>250380</v>
      </c>
      <c r="B62" s="152" t="s">
        <v>58</v>
      </c>
      <c r="C62" s="153"/>
      <c r="D62" s="154"/>
      <c r="E62" s="155"/>
      <c r="F62" s="156">
        <f>IF(C62=0,"",IF(($E62/C62*100)&gt;=200,"В/100",$E62/C62*100))</f>
      </c>
      <c r="G62" s="157">
        <f>IF(D62=0,"",IF((E62/D62*100)&gt;=200,"В/100",E62/D62*100))</f>
      </c>
      <c r="H62" s="162"/>
    </row>
    <row r="63" spans="1:8" s="3" customFormat="1" ht="29.25" customHeight="1" hidden="1">
      <c r="A63" s="163"/>
      <c r="B63" s="55" t="s">
        <v>59</v>
      </c>
      <c r="C63" s="164">
        <f>C52+C57+C61+C62</f>
        <v>2292646</v>
      </c>
      <c r="D63" s="165">
        <f>D52+D57+D61+D62</f>
        <v>1624396</v>
      </c>
      <c r="E63" s="166">
        <f>E52+E57+E61+E62</f>
        <v>983246.1000000001</v>
      </c>
      <c r="F63" s="165">
        <f>IF(C63=0,"",IF(($E63/C63*100)&gt;=200,"В/100",$E63/C63*100))</f>
        <v>42.88695681758109</v>
      </c>
      <c r="G63" s="167">
        <f>IF(D63=0,"",IF((E63/D63*100)&gt;=200,"В/100",E63/D63*100))</f>
        <v>60.52995082479888</v>
      </c>
      <c r="H63" s="6"/>
    </row>
    <row r="64" spans="1:8" s="16" customFormat="1" ht="22.5" customHeight="1" hidden="1">
      <c r="A64" s="168"/>
      <c r="B64" s="169" t="s">
        <v>60</v>
      </c>
      <c r="C64" s="170"/>
      <c r="D64" s="171" t="s">
        <v>61</v>
      </c>
      <c r="E64" s="172"/>
      <c r="F64" s="171"/>
      <c r="G64" s="173"/>
      <c r="H64" s="174"/>
    </row>
    <row r="65" spans="1:7" s="13" customFormat="1" ht="19.5" customHeight="1" hidden="1">
      <c r="A65" s="111"/>
      <c r="B65" s="175"/>
      <c r="C65" s="176"/>
      <c r="D65" s="177"/>
      <c r="E65" s="178">
        <v>0</v>
      </c>
      <c r="F65" s="179">
        <f>IF(C65=0,"",IF(($E65/C65*100)&gt;=200,"В/100",$E65/C65*100))</f>
      </c>
      <c r="G65" s="180">
        <f>IF(D65=0,"",IF((E65/D65*100)&gt;=200,"В/100",E65/D65*100))</f>
      </c>
    </row>
    <row r="66" spans="1:8" s="13" customFormat="1" ht="18.75" customHeight="1" hidden="1">
      <c r="A66" s="145" t="s">
        <v>62</v>
      </c>
      <c r="B66" s="181" t="s">
        <v>63</v>
      </c>
      <c r="C66" s="182"/>
      <c r="D66" s="183"/>
      <c r="E66" s="184"/>
      <c r="F66" s="185">
        <f>IF(C66=0,"",IF(($E66/C66*100)&gt;=200,"В/100",$E66/C66*100))</f>
      </c>
      <c r="G66" s="186">
        <f>IF(D66=0,"",IF((E66/D66*100)&gt;=200,"В/100",E66/D66*100))</f>
      </c>
      <c r="H66" s="187"/>
    </row>
    <row r="67" spans="1:8" s="16" customFormat="1" ht="27.75" customHeight="1" hidden="1">
      <c r="A67" s="188"/>
      <c r="B67" s="189" t="s">
        <v>64</v>
      </c>
      <c r="C67" s="190">
        <f>SUM(C65:C66)</f>
        <v>0</v>
      </c>
      <c r="D67" s="191">
        <f>SUM(D65:D66)</f>
        <v>0</v>
      </c>
      <c r="E67" s="190">
        <f>SUM(E65:E66)</f>
        <v>0</v>
      </c>
      <c r="F67" s="192">
        <f>IF(C67=0,"",IF(($E67/C67*100)&gt;=200,"В/100",$E67/C67*100))</f>
      </c>
      <c r="G67" s="193">
        <f>IF(D67=0,"",IF((E67/D67*100)&gt;=200,"В/100",E67/D67*100))</f>
      </c>
      <c r="H67" s="194"/>
    </row>
    <row r="68" spans="1:7" s="16" customFormat="1" ht="17.25" customHeight="1" hidden="1">
      <c r="A68" s="188"/>
      <c r="B68" s="195" t="s">
        <v>65</v>
      </c>
      <c r="C68" s="196"/>
      <c r="D68" s="197"/>
      <c r="E68" s="198"/>
      <c r="F68" s="197"/>
      <c r="G68" s="193"/>
    </row>
    <row r="69" spans="1:7" s="13" customFormat="1" ht="18" customHeight="1" hidden="1">
      <c r="A69" s="199">
        <v>602000</v>
      </c>
      <c r="B69" s="200" t="s">
        <v>66</v>
      </c>
      <c r="C69" s="201"/>
      <c r="D69" s="202"/>
      <c r="E69" s="203">
        <v>-42846.19</v>
      </c>
      <c r="F69" s="204"/>
      <c r="G69" s="205"/>
    </row>
    <row r="70" spans="1:8" s="13" customFormat="1" ht="18" customHeight="1" hidden="1">
      <c r="A70" s="206">
        <v>602100</v>
      </c>
      <c r="B70" s="207" t="s">
        <v>67</v>
      </c>
      <c r="C70" s="208"/>
      <c r="D70" s="209"/>
      <c r="E70" s="210">
        <v>133792.45</v>
      </c>
      <c r="F70" s="211"/>
      <c r="G70" s="212"/>
      <c r="H70" s="213"/>
    </row>
    <row r="71" spans="1:7" s="13" customFormat="1" ht="17.25" customHeight="1" hidden="1">
      <c r="A71" s="206">
        <v>602200</v>
      </c>
      <c r="B71" s="207" t="s">
        <v>68</v>
      </c>
      <c r="C71" s="208"/>
      <c r="D71" s="211"/>
      <c r="E71" s="208">
        <v>176638.64</v>
      </c>
      <c r="F71" s="211"/>
      <c r="G71" s="212"/>
    </row>
    <row r="72" spans="1:7" s="13" customFormat="1" ht="16.5" customHeight="1" hidden="1">
      <c r="A72" s="206">
        <v>602300</v>
      </c>
      <c r="B72" s="207" t="s">
        <v>69</v>
      </c>
      <c r="C72" s="208"/>
      <c r="D72" s="209"/>
      <c r="E72" s="210"/>
      <c r="F72" s="211"/>
      <c r="G72" s="212"/>
    </row>
    <row r="73" spans="1:7" s="13" customFormat="1" ht="19.5" customHeight="1" hidden="1">
      <c r="A73" s="206">
        <v>602400</v>
      </c>
      <c r="B73" s="207" t="s">
        <v>70</v>
      </c>
      <c r="C73" s="208"/>
      <c r="D73" s="209"/>
      <c r="E73" s="203"/>
      <c r="F73" s="211"/>
      <c r="G73" s="212"/>
    </row>
    <row r="74" spans="1:7" s="13" customFormat="1" ht="18.75" customHeight="1" hidden="1">
      <c r="A74" s="214">
        <v>603000</v>
      </c>
      <c r="B74" s="215" t="s">
        <v>71</v>
      </c>
      <c r="C74" s="216">
        <v>0</v>
      </c>
      <c r="D74" s="217"/>
      <c r="E74" s="210"/>
      <c r="F74" s="218"/>
      <c r="G74" s="219"/>
    </row>
    <row r="75" spans="1:7" s="13" customFormat="1" ht="23.25" customHeight="1" hidden="1">
      <c r="A75" s="188"/>
      <c r="B75" s="220" t="s">
        <v>72</v>
      </c>
      <c r="C75" s="196">
        <f>+C69+C74</f>
        <v>0</v>
      </c>
      <c r="D75" s="197">
        <f>+D69+D74</f>
        <v>0</v>
      </c>
      <c r="E75" s="196">
        <f>+E69+E74</f>
        <v>-42846.19</v>
      </c>
      <c r="F75" s="197"/>
      <c r="G75" s="193"/>
    </row>
    <row r="76" spans="3:7" s="4" customFormat="1" ht="18">
      <c r="C76" s="221"/>
      <c r="D76" s="222"/>
      <c r="E76" s="223"/>
      <c r="F76" s="221"/>
      <c r="G76" s="8"/>
    </row>
    <row r="77" spans="3:7" s="4" customFormat="1" ht="18">
      <c r="C77" s="8"/>
      <c r="D77" s="5"/>
      <c r="E77" s="9"/>
      <c r="F77" s="8"/>
      <c r="G77" s="8"/>
    </row>
    <row r="78" spans="3:7" s="4" customFormat="1" ht="18">
      <c r="C78" s="8"/>
      <c r="D78" s="5"/>
      <c r="E78" s="224"/>
      <c r="F78" s="8"/>
      <c r="G78" s="8"/>
    </row>
    <row r="79" spans="3:7" s="4" customFormat="1" ht="18">
      <c r="C79" s="8"/>
      <c r="D79" s="5"/>
      <c r="E79" s="9"/>
      <c r="F79" s="8"/>
      <c r="G79" s="8"/>
    </row>
    <row r="80" spans="3:7" s="4" customFormat="1" ht="18">
      <c r="C80" s="8"/>
      <c r="D80" s="5"/>
      <c r="E80" s="9"/>
      <c r="F80" s="8"/>
      <c r="G80" s="8"/>
    </row>
    <row r="81" spans="3:7" s="4" customFormat="1" ht="18">
      <c r="C81" s="8"/>
      <c r="D81" s="5"/>
      <c r="E81" s="9"/>
      <c r="F81" s="8"/>
      <c r="G81" s="8"/>
    </row>
    <row r="82" spans="3:7" s="4" customFormat="1" ht="18">
      <c r="C82" s="8"/>
      <c r="D82" s="5"/>
      <c r="E82" s="9"/>
      <c r="F82" s="8"/>
      <c r="G82" s="8"/>
    </row>
    <row r="83" spans="3:7" s="4" customFormat="1" ht="18">
      <c r="C83" s="8"/>
      <c r="D83" s="5"/>
      <c r="E83" s="9"/>
      <c r="F83" s="8"/>
      <c r="G83" s="8"/>
    </row>
    <row r="84" spans="3:7" s="4" customFormat="1" ht="18">
      <c r="C84" s="8"/>
      <c r="D84" s="5"/>
      <c r="E84" s="9"/>
      <c r="F84" s="8"/>
      <c r="G84" s="8"/>
    </row>
    <row r="85" spans="3:7" s="4" customFormat="1" ht="18">
      <c r="C85" s="8"/>
      <c r="D85" s="5"/>
      <c r="E85" s="9"/>
      <c r="F85" s="8"/>
      <c r="G85" s="8"/>
    </row>
    <row r="86" spans="3:7" s="4" customFormat="1" ht="18">
      <c r="C86" s="8"/>
      <c r="D86" s="5"/>
      <c r="E86" s="9"/>
      <c r="F86" s="8"/>
      <c r="G86" s="8"/>
    </row>
    <row r="87" spans="3:7" s="4" customFormat="1" ht="18">
      <c r="C87" s="8"/>
      <c r="D87" s="5"/>
      <c r="E87" s="9"/>
      <c r="F87" s="8"/>
      <c r="G87" s="8"/>
    </row>
    <row r="88" spans="3:7" s="4" customFormat="1" ht="18">
      <c r="C88" s="8"/>
      <c r="D88" s="5"/>
      <c r="E88" s="9"/>
      <c r="F88" s="8"/>
      <c r="G88" s="8"/>
    </row>
    <row r="89" spans="3:7" s="4" customFormat="1" ht="18">
      <c r="C89" s="8"/>
      <c r="D89" s="5"/>
      <c r="E89" s="9"/>
      <c r="F89" s="8"/>
      <c r="G89" s="8"/>
    </row>
    <row r="90" spans="3:7" s="4" customFormat="1" ht="18">
      <c r="C90" s="8"/>
      <c r="D90" s="5"/>
      <c r="E90" s="9"/>
      <c r="F90" s="8"/>
      <c r="G90" s="8"/>
    </row>
    <row r="91" spans="3:7" s="4" customFormat="1" ht="18">
      <c r="C91" s="8"/>
      <c r="D91" s="5"/>
      <c r="E91" s="9"/>
      <c r="F91" s="8"/>
      <c r="G91" s="8"/>
    </row>
    <row r="92" spans="3:7" s="4" customFormat="1" ht="18">
      <c r="C92" s="8"/>
      <c r="D92" s="5"/>
      <c r="E92" s="9"/>
      <c r="F92" s="8"/>
      <c r="G92" s="8"/>
    </row>
    <row r="93" spans="3:7" s="4" customFormat="1" ht="18">
      <c r="C93" s="8"/>
      <c r="D93" s="5"/>
      <c r="E93" s="9"/>
      <c r="F93" s="8"/>
      <c r="G93" s="8"/>
    </row>
    <row r="94" spans="3:7" s="4" customFormat="1" ht="18">
      <c r="C94" s="8"/>
      <c r="D94" s="5"/>
      <c r="E94" s="9"/>
      <c r="F94" s="8"/>
      <c r="G94" s="8"/>
    </row>
    <row r="95" spans="3:7" s="4" customFormat="1" ht="18">
      <c r="C95" s="8"/>
      <c r="D95" s="5"/>
      <c r="E95" s="9"/>
      <c r="F95" s="8"/>
      <c r="G95" s="8"/>
    </row>
    <row r="96" spans="3:7" s="4" customFormat="1" ht="18">
      <c r="C96" s="8"/>
      <c r="D96" s="5"/>
      <c r="E96" s="9"/>
      <c r="F96" s="8"/>
      <c r="G96" s="8"/>
    </row>
    <row r="97" spans="3:7" s="4" customFormat="1" ht="18">
      <c r="C97" s="8"/>
      <c r="D97" s="5"/>
      <c r="E97" s="9"/>
      <c r="F97" s="8"/>
      <c r="G97" s="8"/>
    </row>
    <row r="98" spans="3:7" s="4" customFormat="1" ht="18">
      <c r="C98" s="8"/>
      <c r="D98" s="5"/>
      <c r="E98" s="9"/>
      <c r="F98" s="8"/>
      <c r="G98" s="8"/>
    </row>
    <row r="99" spans="3:7" s="4" customFormat="1" ht="18">
      <c r="C99" s="8"/>
      <c r="D99" s="5"/>
      <c r="E99" s="9"/>
      <c r="F99" s="8"/>
      <c r="G99" s="8"/>
    </row>
    <row r="100" spans="3:7" s="4" customFormat="1" ht="18">
      <c r="C100" s="8"/>
      <c r="D100" s="5"/>
      <c r="E100" s="9"/>
      <c r="F100" s="8"/>
      <c r="G100" s="8"/>
    </row>
    <row r="101" spans="3:7" s="4" customFormat="1" ht="18">
      <c r="C101" s="8"/>
      <c r="D101" s="5"/>
      <c r="E101" s="9"/>
      <c r="F101" s="8"/>
      <c r="G101" s="8"/>
    </row>
    <row r="102" spans="3:7" s="4" customFormat="1" ht="18">
      <c r="C102" s="8"/>
      <c r="D102" s="5"/>
      <c r="E102" s="9"/>
      <c r="F102" s="8"/>
      <c r="G102" s="8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финотдел</cp:lastModifiedBy>
  <cp:lastPrinted>2023-09-01T07:02:09Z</cp:lastPrinted>
  <dcterms:created xsi:type="dcterms:W3CDTF">2003-04-04T06:54:01Z</dcterms:created>
  <dcterms:modified xsi:type="dcterms:W3CDTF">2023-09-01T07:02:52Z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EE2A9B8874874711BD882DDB2668080B</vt:lpwstr>
  </property>
  <property fmtid="{D5CDD505-2E9C-101B-9397-08002B2CF9AE}" pid="3" name="KSOProductBuildVer">
    <vt:lpwstr>1049-11.2.0.11417</vt:lpwstr>
  </property>
</Properties>
</file>